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DieseArbeitsmappe" defaultThemeVersion="124226"/>
  <bookViews>
    <workbookView xWindow="120" yWindow="375" windowWidth="18915" windowHeight="7500" tabRatio="617"/>
  </bookViews>
  <sheets>
    <sheet name="Erläuterungen" sheetId="6" r:id="rId1"/>
    <sheet name="Trainingsplan" sheetId="4" r:id="rId2"/>
    <sheet name="bearbeitbare Aufgaben" sheetId="5" r:id="rId3"/>
  </sheets>
  <definedNames>
    <definedName name="_xlnm.Print_Area" localSheetId="1">Trainingsplan!$A$1:$Q$134</definedName>
    <definedName name="_xlnm.Print_Titles" localSheetId="1">Trainingsplan!$11:$11</definedName>
  </definedNames>
  <calcPr calcId="145621"/>
</workbook>
</file>

<file path=xl/calcChain.xml><?xml version="1.0" encoding="utf-8"?>
<calcChain xmlns="http://schemas.openxmlformats.org/spreadsheetml/2006/main">
  <c r="BJ11" i="5" l="1"/>
  <c r="BI11" i="5"/>
  <c r="BH11" i="5"/>
  <c r="BG11" i="5"/>
  <c r="BF11" i="5"/>
  <c r="BE11" i="5"/>
  <c r="BD11" i="5"/>
  <c r="BC11" i="5"/>
  <c r="BB11" i="5"/>
  <c r="BA11" i="5"/>
  <c r="AZ11" i="5"/>
  <c r="AY11" i="5"/>
  <c r="AX11" i="5"/>
  <c r="AW11" i="5"/>
  <c r="AV11" i="5"/>
  <c r="AU11" i="5"/>
  <c r="AT11" i="5"/>
  <c r="AS11" i="5"/>
  <c r="AR11" i="5"/>
  <c r="AQ11" i="5"/>
  <c r="BJ10" i="5"/>
  <c r="BI10" i="5"/>
  <c r="BH10" i="5"/>
  <c r="BG10" i="5"/>
  <c r="BF10" i="5"/>
  <c r="BE10" i="5"/>
  <c r="BD10" i="5"/>
  <c r="BC10" i="5"/>
  <c r="BB10" i="5"/>
  <c r="BA10" i="5"/>
  <c r="AZ10" i="5"/>
  <c r="AY10" i="5"/>
  <c r="AX10" i="5"/>
  <c r="AW10" i="5"/>
  <c r="AV10" i="5"/>
  <c r="AU10" i="5"/>
  <c r="AT10" i="5"/>
  <c r="AS10" i="5"/>
  <c r="AR10" i="5"/>
  <c r="AQ10" i="5"/>
  <c r="AP10" i="5"/>
  <c r="AO10" i="5"/>
  <c r="BJ9" i="5"/>
  <c r="BI9" i="5"/>
  <c r="BH9" i="5"/>
  <c r="BG9" i="5"/>
  <c r="BF9" i="5"/>
  <c r="BE9" i="5"/>
  <c r="BD9" i="5"/>
  <c r="BC9" i="5"/>
  <c r="BB9" i="5"/>
  <c r="BA9" i="5"/>
  <c r="BJ8" i="5"/>
  <c r="BI8" i="5"/>
  <c r="BH8" i="5"/>
  <c r="BG8" i="5"/>
  <c r="BF8" i="5"/>
  <c r="BE8" i="5"/>
  <c r="BD8" i="5"/>
  <c r="BC8" i="5"/>
  <c r="BJ7" i="5"/>
  <c r="BI7" i="5"/>
  <c r="BH7" i="5"/>
  <c r="BG7" i="5"/>
  <c r="BF7" i="5"/>
  <c r="BE7" i="5"/>
  <c r="BD7" i="5"/>
  <c r="BC7" i="5"/>
  <c r="BB7" i="5"/>
  <c r="BA7" i="5"/>
  <c r="AZ7" i="5"/>
  <c r="AY7" i="5"/>
  <c r="AX7" i="5"/>
  <c r="AW7" i="5"/>
  <c r="AV7" i="5"/>
  <c r="AU7" i="5"/>
  <c r="AT7" i="5"/>
  <c r="BJ6" i="5"/>
  <c r="BI6" i="5"/>
  <c r="BH6" i="5"/>
  <c r="BG6" i="5"/>
  <c r="BF6" i="5"/>
  <c r="BE6" i="5"/>
  <c r="BD6" i="5"/>
  <c r="BC6" i="5"/>
  <c r="BB6" i="5"/>
  <c r="BA6" i="5"/>
  <c r="AZ6" i="5"/>
  <c r="AY6" i="5"/>
  <c r="AX6" i="5"/>
  <c r="AW6" i="5"/>
  <c r="AV6" i="5"/>
  <c r="AU6" i="5"/>
  <c r="BJ18" i="5" l="1"/>
  <c r="BI18" i="5"/>
  <c r="BH18" i="5"/>
  <c r="BG18" i="5"/>
  <c r="BF18" i="5"/>
  <c r="BE18" i="5"/>
  <c r="BD18" i="5"/>
  <c r="BC18" i="5"/>
  <c r="BB18" i="5"/>
  <c r="BA18" i="5"/>
  <c r="AZ18" i="5"/>
  <c r="AY18" i="5"/>
  <c r="AX18" i="5"/>
  <c r="AW18" i="5"/>
  <c r="AV18" i="5"/>
  <c r="AU18" i="5"/>
  <c r="AT18" i="5"/>
  <c r="BJ17" i="5"/>
  <c r="BI17" i="5"/>
  <c r="BH17" i="5"/>
  <c r="BG17" i="5"/>
  <c r="BF17" i="5"/>
  <c r="BE17" i="5"/>
  <c r="BD17" i="5"/>
  <c r="BC17" i="5"/>
  <c r="BB17" i="5"/>
  <c r="BA17" i="5"/>
  <c r="AZ17" i="5"/>
  <c r="AY17" i="5"/>
  <c r="AX17" i="5"/>
  <c r="AW17" i="5"/>
  <c r="AV17" i="5"/>
  <c r="AU17" i="5"/>
  <c r="AT17" i="5"/>
  <c r="AS17" i="5"/>
  <c r="AR17" i="5"/>
  <c r="BJ16" i="5"/>
  <c r="BI16" i="5"/>
  <c r="BH16" i="5"/>
  <c r="BG16" i="5"/>
  <c r="BF16" i="5"/>
  <c r="BE16" i="5"/>
  <c r="BD16" i="5"/>
  <c r="BC16" i="5"/>
  <c r="BB16" i="5"/>
  <c r="BA16" i="5"/>
  <c r="AZ16" i="5"/>
  <c r="BJ15" i="5"/>
  <c r="BI15" i="5"/>
  <c r="BH15" i="5"/>
  <c r="BG15" i="5"/>
  <c r="BF15" i="5"/>
  <c r="BE15" i="5"/>
  <c r="BD15" i="5"/>
  <c r="BC15" i="5"/>
  <c r="BB15" i="5"/>
  <c r="BA15" i="5"/>
  <c r="AZ15" i="5"/>
  <c r="AY15" i="5"/>
  <c r="AX15" i="5"/>
  <c r="AW15" i="5"/>
  <c r="AV15" i="5"/>
  <c r="AU15" i="5"/>
  <c r="AT15" i="5"/>
  <c r="AS15" i="5"/>
  <c r="AR15" i="5"/>
  <c r="AQ15" i="5"/>
  <c r="AP15" i="5"/>
  <c r="BJ14" i="5"/>
  <c r="BI14" i="5"/>
  <c r="BH14" i="5"/>
  <c r="BG14" i="5"/>
  <c r="BF14" i="5"/>
  <c r="BE14" i="5"/>
  <c r="BD14" i="5"/>
  <c r="BC14" i="5"/>
  <c r="BB14" i="5"/>
  <c r="BA14" i="5"/>
  <c r="AZ14" i="5"/>
  <c r="AY14" i="5"/>
  <c r="AX14" i="5"/>
  <c r="AW14" i="5"/>
  <c r="AV14" i="5"/>
  <c r="AU14" i="5"/>
  <c r="AT14" i="5"/>
  <c r="AS14" i="5"/>
  <c r="AR14" i="5"/>
  <c r="AQ14" i="5"/>
  <c r="BJ13" i="5"/>
  <c r="BI13" i="5"/>
  <c r="BH13" i="5"/>
  <c r="BG13" i="5"/>
  <c r="BF13" i="5"/>
  <c r="BE13" i="5"/>
  <c r="BD13" i="5"/>
  <c r="BC13" i="5"/>
  <c r="BB13" i="5"/>
  <c r="BA13" i="5"/>
  <c r="AZ13" i="5"/>
  <c r="AY13" i="5"/>
  <c r="AX13" i="5"/>
  <c r="AW13" i="5"/>
  <c r="AV13" i="5"/>
  <c r="AU13" i="5"/>
  <c r="AT13" i="5"/>
  <c r="AS13" i="5"/>
  <c r="AR13" i="5"/>
  <c r="AV30" i="5"/>
  <c r="BJ24" i="5" l="1"/>
  <c r="BI24" i="5"/>
  <c r="BH24" i="5"/>
  <c r="BG24" i="5"/>
  <c r="BF24" i="5"/>
  <c r="BE24" i="5"/>
  <c r="BD24" i="5"/>
  <c r="BC24" i="5"/>
  <c r="BB24" i="5"/>
  <c r="BA24" i="5"/>
  <c r="AZ24" i="5"/>
  <c r="AY24" i="5"/>
  <c r="AX24" i="5"/>
  <c r="AW24" i="5"/>
  <c r="BJ25" i="5"/>
  <c r="BI25" i="5"/>
  <c r="BH25" i="5"/>
  <c r="BG25" i="5"/>
  <c r="BF25" i="5"/>
  <c r="BE25" i="5"/>
  <c r="BD25" i="5"/>
  <c r="BC25" i="5"/>
  <c r="BB25" i="5"/>
  <c r="BA25" i="5"/>
  <c r="AZ25" i="5"/>
  <c r="AY25" i="5"/>
  <c r="AX25" i="5"/>
  <c r="AW25" i="5"/>
  <c r="AV25" i="5"/>
  <c r="AU25" i="5"/>
  <c r="AT25" i="5"/>
  <c r="AS25" i="5"/>
  <c r="AR25" i="5"/>
  <c r="AQ25" i="5"/>
  <c r="BJ23" i="5"/>
  <c r="BI23" i="5"/>
  <c r="BH23" i="5"/>
  <c r="BG23" i="5"/>
  <c r="BF23" i="5"/>
  <c r="BE23" i="5"/>
  <c r="BD23" i="5"/>
  <c r="BC23" i="5"/>
  <c r="BB23" i="5"/>
  <c r="BA23" i="5"/>
  <c r="AZ23" i="5"/>
  <c r="AY23" i="5"/>
  <c r="AX23" i="5"/>
  <c r="AW23" i="5"/>
  <c r="BJ22" i="5"/>
  <c r="BI22" i="5"/>
  <c r="BH22" i="5"/>
  <c r="BG22" i="5"/>
  <c r="BF22" i="5"/>
  <c r="BE22" i="5"/>
  <c r="BD22" i="5"/>
  <c r="BC22" i="5"/>
  <c r="BB22" i="5"/>
  <c r="BA22" i="5"/>
  <c r="AZ22" i="5"/>
  <c r="AY22" i="5"/>
  <c r="AX22" i="5"/>
  <c r="AW22" i="5"/>
  <c r="AV22" i="5"/>
  <c r="AU22" i="5"/>
  <c r="BJ21" i="5"/>
  <c r="BI21" i="5"/>
  <c r="BH21" i="5"/>
  <c r="BG21" i="5"/>
  <c r="BF21" i="5"/>
  <c r="BE21" i="5"/>
  <c r="BD21" i="5"/>
  <c r="BC21" i="5"/>
  <c r="BB21" i="5"/>
  <c r="BA21" i="5"/>
  <c r="AZ21" i="5"/>
  <c r="AY21" i="5"/>
  <c r="AX21" i="5"/>
  <c r="AW21" i="5"/>
  <c r="AV21" i="5"/>
  <c r="AU21" i="5"/>
  <c r="BJ20" i="5"/>
  <c r="BI20" i="5"/>
  <c r="BH20" i="5"/>
  <c r="BG20" i="5"/>
  <c r="BF20" i="5"/>
  <c r="BE20" i="5"/>
  <c r="BD20" i="5"/>
  <c r="BC20" i="5"/>
  <c r="BB20" i="5"/>
  <c r="BA20" i="5"/>
  <c r="AZ20" i="5"/>
  <c r="AY20" i="5"/>
  <c r="AX20" i="5"/>
  <c r="AW20" i="5"/>
  <c r="AV20" i="5"/>
  <c r="AU20" i="5"/>
  <c r="AT20" i="5"/>
  <c r="AS20" i="5"/>
  <c r="AR20" i="5"/>
  <c r="AQ20" i="5"/>
  <c r="AP20" i="5"/>
  <c r="AO20" i="5"/>
  <c r="AA129" i="4" l="1"/>
  <c r="AA130" i="4"/>
  <c r="AA131" i="4"/>
  <c r="AA132" i="4"/>
  <c r="AA133" i="4"/>
  <c r="AA134" i="4"/>
  <c r="AA135" i="4"/>
  <c r="AA120" i="4"/>
  <c r="AA121" i="4"/>
  <c r="AA122" i="4"/>
  <c r="AA123" i="4"/>
  <c r="AA124" i="4"/>
  <c r="AA125" i="4"/>
  <c r="AA126" i="4"/>
  <c r="AA127" i="4"/>
  <c r="AA128" i="4"/>
  <c r="AA119" i="4"/>
  <c r="K129" i="4" l="1"/>
  <c r="K128" i="4"/>
  <c r="K127" i="4"/>
  <c r="K130" i="4"/>
  <c r="K131" i="4"/>
  <c r="N131" i="4" s="1"/>
  <c r="K132" i="4"/>
  <c r="K119" i="4"/>
  <c r="N119" i="4" s="1"/>
  <c r="K120" i="4"/>
  <c r="K121" i="4"/>
  <c r="K122" i="4"/>
  <c r="K123" i="4"/>
  <c r="N123" i="4" s="1"/>
  <c r="K124" i="4"/>
  <c r="K125" i="4"/>
  <c r="K126" i="4"/>
  <c r="K133" i="4"/>
  <c r="N129" i="4" l="1"/>
  <c r="N128" i="4"/>
  <c r="N127" i="4"/>
  <c r="N130" i="4"/>
  <c r="N132" i="4"/>
  <c r="N120" i="4"/>
  <c r="N121" i="4"/>
  <c r="N122" i="4"/>
  <c r="N124" i="4"/>
  <c r="N125" i="4"/>
  <c r="N126" i="4"/>
  <c r="N133" i="4"/>
  <c r="K13" i="4"/>
  <c r="K14" i="4"/>
  <c r="K12"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34" i="4"/>
  <c r="K135" i="4"/>
  <c r="L129" i="4" l="1"/>
  <c r="L128" i="4"/>
  <c r="L127" i="4"/>
  <c r="L131" i="4"/>
  <c r="L130" i="4"/>
  <c r="L132" i="4"/>
  <c r="L120" i="4"/>
  <c r="L119" i="4"/>
  <c r="L121" i="4"/>
  <c r="L122" i="4"/>
  <c r="L123" i="4"/>
  <c r="L125" i="4"/>
  <c r="L124" i="4"/>
  <c r="L126" i="4"/>
  <c r="L133" i="4"/>
  <c r="BE27" i="5"/>
  <c r="BF27" i="5"/>
  <c r="BG27" i="5"/>
  <c r="BH27" i="5"/>
  <c r="BI27" i="5"/>
  <c r="BJ27" i="5"/>
  <c r="BE28" i="5"/>
  <c r="BF28" i="5"/>
  <c r="BG28" i="5"/>
  <c r="BH28" i="5"/>
  <c r="BI28" i="5"/>
  <c r="BJ28" i="5"/>
  <c r="BE29" i="5"/>
  <c r="BF29" i="5"/>
  <c r="BG29" i="5"/>
  <c r="BH29" i="5"/>
  <c r="BI29" i="5"/>
  <c r="BJ29" i="5"/>
  <c r="BE30" i="5"/>
  <c r="BF30" i="5"/>
  <c r="BG30" i="5"/>
  <c r="BH30" i="5"/>
  <c r="BI30" i="5"/>
  <c r="BJ30" i="5"/>
  <c r="BE31" i="5"/>
  <c r="BF31" i="5"/>
  <c r="BG31" i="5"/>
  <c r="BH31" i="5"/>
  <c r="BI31" i="5"/>
  <c r="BJ31" i="5"/>
  <c r="AA118" i="4" l="1"/>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BD29" i="5"/>
  <c r="BC29" i="5"/>
  <c r="N113" i="4"/>
  <c r="N114" i="4"/>
  <c r="N104" i="4"/>
  <c r="N105" i="4"/>
  <c r="N106" i="4"/>
  <c r="N107" i="4"/>
  <c r="N108" i="4"/>
  <c r="N109" i="4"/>
  <c r="N110" i="4"/>
  <c r="N111" i="4"/>
  <c r="N112" i="4"/>
  <c r="N100" i="4"/>
  <c r="N101" i="4"/>
  <c r="N102" i="4"/>
  <c r="N103" i="4"/>
  <c r="N82" i="4"/>
  <c r="N83" i="4"/>
  <c r="N84" i="4"/>
  <c r="N85" i="4"/>
  <c r="N86" i="4"/>
  <c r="N87" i="4"/>
  <c r="N88" i="4"/>
  <c r="N89" i="4"/>
  <c r="N90" i="4"/>
  <c r="N91" i="4"/>
  <c r="N92" i="4"/>
  <c r="N93" i="4"/>
  <c r="N94" i="4"/>
  <c r="N95" i="4"/>
  <c r="N96" i="4"/>
  <c r="N97" i="4"/>
  <c r="N98" i="4"/>
  <c r="N99" i="4"/>
  <c r="N115" i="4"/>
  <c r="N70" i="4"/>
  <c r="N72" i="4"/>
  <c r="N74" i="4"/>
  <c r="N71" i="4"/>
  <c r="N73" i="4"/>
  <c r="N75" i="4"/>
  <c r="N77" i="4"/>
  <c r="N78" i="4"/>
  <c r="N76" i="4"/>
  <c r="N79" i="4"/>
  <c r="N81" i="4"/>
  <c r="N80" i="4"/>
  <c r="N55" i="4"/>
  <c r="N57" i="4"/>
  <c r="N58" i="4"/>
  <c r="N59" i="4"/>
  <c r="N56" i="4"/>
  <c r="N60" i="4"/>
  <c r="N62" i="4"/>
  <c r="N64" i="4"/>
  <c r="N61" i="4"/>
  <c r="N63" i="4"/>
  <c r="N68" i="4"/>
  <c r="N66" i="4"/>
  <c r="N32" i="4"/>
  <c r="N34" i="4"/>
  <c r="N35" i="4"/>
  <c r="N36" i="4"/>
  <c r="N38" i="4"/>
  <c r="N33" i="4"/>
  <c r="N37" i="4"/>
  <c r="N39" i="4"/>
  <c r="N41" i="4"/>
  <c r="N43" i="4"/>
  <c r="N45" i="4"/>
  <c r="N40" i="4"/>
  <c r="N42" i="4"/>
  <c r="N44" i="4"/>
  <c r="N46" i="4"/>
  <c r="N47" i="4"/>
  <c r="N49" i="4"/>
  <c r="N51" i="4"/>
  <c r="N48" i="4"/>
  <c r="N50" i="4"/>
  <c r="N21" i="4"/>
  <c r="N24" i="4"/>
  <c r="N22" i="4"/>
  <c r="N23" i="4"/>
  <c r="N25" i="4"/>
  <c r="N27" i="4"/>
  <c r="N26" i="4"/>
  <c r="N29" i="4"/>
  <c r="N30" i="4"/>
  <c r="N28" i="4"/>
  <c r="N54" i="4"/>
  <c r="N52" i="4"/>
  <c r="N18" i="4"/>
  <c r="N17" i="4"/>
  <c r="L17" i="4" l="1"/>
  <c r="N19" i="4"/>
  <c r="L19" i="4"/>
  <c r="N20" i="4"/>
  <c r="L20" i="4"/>
  <c r="N16" i="4"/>
  <c r="L12" i="4"/>
  <c r="L14" i="4"/>
  <c r="L21" i="4"/>
  <c r="L24" i="4"/>
  <c r="L26" i="4"/>
  <c r="L29" i="4"/>
  <c r="L30" i="4"/>
  <c r="L32" i="4"/>
  <c r="L34" i="4"/>
  <c r="L36" i="4"/>
  <c r="L38" i="4"/>
  <c r="L40" i="4"/>
  <c r="L42" i="4"/>
  <c r="L44" i="4"/>
  <c r="L46" i="4"/>
  <c r="L47" i="4"/>
  <c r="L49" i="4"/>
  <c r="L51" i="4"/>
  <c r="L53" i="4"/>
  <c r="L55" i="4"/>
  <c r="L57" i="4"/>
  <c r="L59" i="4"/>
  <c r="L61" i="4"/>
  <c r="L63" i="4"/>
  <c r="L65" i="4"/>
  <c r="L67" i="4"/>
  <c r="L69" i="4"/>
  <c r="L71" i="4"/>
  <c r="L73" i="4"/>
  <c r="L75" i="4"/>
  <c r="L77" i="4"/>
  <c r="L78" i="4"/>
  <c r="L80" i="4"/>
  <c r="L83" i="4"/>
  <c r="L85" i="4"/>
  <c r="L87" i="4"/>
  <c r="L89" i="4"/>
  <c r="L91" i="4"/>
  <c r="L93" i="4"/>
  <c r="L95" i="4"/>
  <c r="L97" i="4"/>
  <c r="L99" i="4"/>
  <c r="L101" i="4"/>
  <c r="L103" i="4"/>
  <c r="L104" i="4"/>
  <c r="L106" i="4"/>
  <c r="L108" i="4"/>
  <c r="L110" i="4"/>
  <c r="L113" i="4"/>
  <c r="L116" i="4"/>
  <c r="L134" i="4"/>
  <c r="L13" i="4"/>
  <c r="L15" i="4"/>
  <c r="L16" i="4"/>
  <c r="L18" i="4"/>
  <c r="L22" i="4"/>
  <c r="L23" i="4"/>
  <c r="L25" i="4"/>
  <c r="L27" i="4"/>
  <c r="L28" i="4"/>
  <c r="L31" i="4"/>
  <c r="L33" i="4"/>
  <c r="L35" i="4"/>
  <c r="L37" i="4"/>
  <c r="L39" i="4"/>
  <c r="L41" i="4"/>
  <c r="L43" i="4"/>
  <c r="L45" i="4"/>
  <c r="L48" i="4"/>
  <c r="L50" i="4"/>
  <c r="L52" i="4"/>
  <c r="L54" i="4"/>
  <c r="L56" i="4"/>
  <c r="L58" i="4"/>
  <c r="L60" i="4"/>
  <c r="L62" i="4"/>
  <c r="L64" i="4"/>
  <c r="L66" i="4"/>
  <c r="L68" i="4"/>
  <c r="L70" i="4"/>
  <c r="L72" i="4"/>
  <c r="L74" i="4"/>
  <c r="L76" i="4"/>
  <c r="L79" i="4"/>
  <c r="L81" i="4"/>
  <c r="L82" i="4"/>
  <c r="L84" i="4"/>
  <c r="L86" i="4"/>
  <c r="L88" i="4"/>
  <c r="L90" i="4"/>
  <c r="L92" i="4"/>
  <c r="L94" i="4"/>
  <c r="L96" i="4"/>
  <c r="L98" i="4"/>
  <c r="L100" i="4"/>
  <c r="L102" i="4"/>
  <c r="L105" i="4"/>
  <c r="L107" i="4"/>
  <c r="L109" i="4"/>
  <c r="L111" i="4"/>
  <c r="L112" i="4"/>
  <c r="L114" i="4"/>
  <c r="L115" i="4"/>
  <c r="L117" i="4"/>
  <c r="L118" i="4"/>
  <c r="L135" i="4"/>
  <c r="N69" i="4"/>
  <c r="N67" i="4"/>
  <c r="N65" i="4"/>
  <c r="N53" i="4"/>
  <c r="N31" i="4"/>
  <c r="AZ27" i="5"/>
  <c r="BA27" i="5"/>
  <c r="BB27" i="5"/>
  <c r="BC27" i="5"/>
  <c r="BD27" i="5"/>
  <c r="AS28" i="5"/>
  <c r="AT28" i="5"/>
  <c r="AU28" i="5"/>
  <c r="AV28" i="5"/>
  <c r="AW28" i="5"/>
  <c r="AX28" i="5"/>
  <c r="AY28" i="5"/>
  <c r="AZ28" i="5"/>
  <c r="BA28" i="5"/>
  <c r="BB28" i="5"/>
  <c r="BC28" i="5"/>
  <c r="BD28" i="5"/>
  <c r="AW30" i="5"/>
  <c r="AX30" i="5"/>
  <c r="AY30" i="5"/>
  <c r="AZ30" i="5"/>
  <c r="BA30" i="5"/>
  <c r="BB30" i="5"/>
  <c r="BC30" i="5"/>
  <c r="BD30" i="5"/>
  <c r="AU31" i="5"/>
  <c r="AV31" i="5"/>
  <c r="AW31" i="5"/>
  <c r="AX31" i="5"/>
  <c r="AY31" i="5"/>
  <c r="AZ31" i="5"/>
  <c r="BA31" i="5"/>
  <c r="BB31" i="5"/>
  <c r="BC31" i="5"/>
  <c r="BD31" i="5"/>
  <c r="AA13" i="4"/>
  <c r="AA14" i="4"/>
  <c r="AA15" i="4"/>
  <c r="AA12" i="4"/>
  <c r="AP11" i="5" l="1"/>
  <c r="AJ6" i="5"/>
  <c r="AG6" i="5"/>
  <c r="AK6" i="5"/>
  <c r="AO6" i="5"/>
  <c r="AS6" i="5"/>
  <c r="AI7" i="5"/>
  <c r="AM7" i="5"/>
  <c r="AQ7" i="5"/>
  <c r="AG8" i="5"/>
  <c r="AK8" i="5"/>
  <c r="AO8" i="5"/>
  <c r="AS8" i="5"/>
  <c r="AW8" i="5"/>
  <c r="BA8" i="5"/>
  <c r="AI9" i="5"/>
  <c r="AM9" i="5"/>
  <c r="AQ9" i="5"/>
  <c r="AU9" i="5"/>
  <c r="AY9" i="5"/>
  <c r="AI10" i="5"/>
  <c r="AM10" i="5"/>
  <c r="AI11" i="5"/>
  <c r="AM11" i="5"/>
  <c r="AN6" i="5"/>
  <c r="AR6" i="5"/>
  <c r="AH7" i="5"/>
  <c r="AL7" i="5"/>
  <c r="AP7" i="5"/>
  <c r="AH8" i="5"/>
  <c r="AL8" i="5"/>
  <c r="AP8" i="5"/>
  <c r="AT8" i="5"/>
  <c r="AX8" i="5"/>
  <c r="BB8" i="5"/>
  <c r="AJ9" i="5"/>
  <c r="AN9" i="5"/>
  <c r="AR9" i="5"/>
  <c r="AV9" i="5"/>
  <c r="AZ9" i="5"/>
  <c r="AJ10" i="5"/>
  <c r="AN10" i="5"/>
  <c r="AJ11" i="5"/>
  <c r="AN11" i="5"/>
  <c r="AH6" i="5"/>
  <c r="AL6" i="5"/>
  <c r="AI6" i="5"/>
  <c r="AM6" i="5"/>
  <c r="AQ6" i="5"/>
  <c r="AG7" i="5"/>
  <c r="AK7" i="5"/>
  <c r="AO7" i="5"/>
  <c r="AS7" i="5"/>
  <c r="AI8" i="5"/>
  <c r="AM8" i="5"/>
  <c r="AQ8" i="5"/>
  <c r="AU8" i="5"/>
  <c r="AY8" i="5"/>
  <c r="AG9" i="5"/>
  <c r="AK9" i="5"/>
  <c r="AO9" i="5"/>
  <c r="AS9" i="5"/>
  <c r="AW9" i="5"/>
  <c r="AG10" i="5"/>
  <c r="AK10" i="5"/>
  <c r="AG11" i="5"/>
  <c r="AK11" i="5"/>
  <c r="AO11" i="5"/>
  <c r="AP6" i="5"/>
  <c r="AT6" i="5"/>
  <c r="AJ7" i="5"/>
  <c r="AN7" i="5"/>
  <c r="AR7" i="5"/>
  <c r="AJ8" i="5"/>
  <c r="AN8" i="5"/>
  <c r="AR8" i="5"/>
  <c r="AV8" i="5"/>
  <c r="AZ8" i="5"/>
  <c r="AH9" i="5"/>
  <c r="AL9" i="5"/>
  <c r="AP9" i="5"/>
  <c r="AT9" i="5"/>
  <c r="AX9" i="5"/>
  <c r="AH10" i="5"/>
  <c r="AL10" i="5"/>
  <c r="AH11" i="5"/>
  <c r="AL11" i="5"/>
  <c r="AP18" i="5"/>
  <c r="AL18" i="5"/>
  <c r="AH18" i="5"/>
  <c r="AN17" i="5"/>
  <c r="AJ17" i="5"/>
  <c r="AX16" i="5"/>
  <c r="AT16" i="5"/>
  <c r="AP16" i="5"/>
  <c r="AL16" i="5"/>
  <c r="AH16" i="5"/>
  <c r="AN15" i="5"/>
  <c r="AJ15" i="5"/>
  <c r="AP14" i="5"/>
  <c r="AL14" i="5"/>
  <c r="AH14" i="5"/>
  <c r="AN13" i="5"/>
  <c r="AJ13" i="5"/>
  <c r="AT22" i="5"/>
  <c r="AG14" i="5"/>
  <c r="AM13" i="5"/>
  <c r="AJ16" i="5"/>
  <c r="AP13" i="5"/>
  <c r="BA29" i="5"/>
  <c r="AS18" i="5"/>
  <c r="AO18" i="5"/>
  <c r="AK18" i="5"/>
  <c r="AG18" i="5"/>
  <c r="AQ17" i="5"/>
  <c r="AM17" i="5"/>
  <c r="AI17" i="5"/>
  <c r="AW16" i="5"/>
  <c r="AS16" i="5"/>
  <c r="AO16" i="5"/>
  <c r="AK16" i="5"/>
  <c r="AG16" i="5"/>
  <c r="AM15" i="5"/>
  <c r="AI15" i="5"/>
  <c r="AK14" i="5"/>
  <c r="AI13" i="5"/>
  <c r="AL15" i="5"/>
  <c r="AJ14" i="5"/>
  <c r="AL13" i="5"/>
  <c r="AR18" i="5"/>
  <c r="AN18" i="5"/>
  <c r="AJ18" i="5"/>
  <c r="AP17" i="5"/>
  <c r="AL17" i="5"/>
  <c r="AH17" i="5"/>
  <c r="AV16" i="5"/>
  <c r="AR16" i="5"/>
  <c r="AN16" i="5"/>
  <c r="AQ18" i="5"/>
  <c r="AM18" i="5"/>
  <c r="AI18" i="5"/>
  <c r="AO17" i="5"/>
  <c r="AK17" i="5"/>
  <c r="AG17" i="5"/>
  <c r="AY16" i="5"/>
  <c r="AU16" i="5"/>
  <c r="AQ16" i="5"/>
  <c r="AM16" i="5"/>
  <c r="AI16" i="5"/>
  <c r="AO15" i="5"/>
  <c r="AK15" i="5"/>
  <c r="AG15" i="5"/>
  <c r="AM14" i="5"/>
  <c r="AI14" i="5"/>
  <c r="AO13" i="5"/>
  <c r="AK13" i="5"/>
  <c r="AG13" i="5"/>
  <c r="BB29" i="5"/>
  <c r="AO14" i="5"/>
  <c r="AQ13" i="5"/>
  <c r="AZ29" i="5"/>
  <c r="AH15" i="5"/>
  <c r="AN14" i="5"/>
  <c r="AH13" i="5"/>
  <c r="AT21" i="5"/>
  <c r="AS21" i="5"/>
  <c r="AV23" i="5"/>
  <c r="AV24" i="5"/>
  <c r="AT24" i="5"/>
  <c r="AR24" i="5"/>
  <c r="AP24" i="5"/>
  <c r="AN24" i="5"/>
  <c r="AL24" i="5"/>
  <c r="AJ24" i="5"/>
  <c r="AH24" i="5"/>
  <c r="AP25" i="5"/>
  <c r="AN25" i="5"/>
  <c r="AL25" i="5"/>
  <c r="AJ25" i="5"/>
  <c r="AH25" i="5"/>
  <c r="AT23" i="5"/>
  <c r="AR23" i="5"/>
  <c r="AP23" i="5"/>
  <c r="AN23" i="5"/>
  <c r="AL23" i="5"/>
  <c r="AJ23" i="5"/>
  <c r="AH23" i="5"/>
  <c r="AR22" i="5"/>
  <c r="AP22" i="5"/>
  <c r="AN22" i="5"/>
  <c r="AL22" i="5"/>
  <c r="AJ22" i="5"/>
  <c r="AH22" i="5"/>
  <c r="AR21" i="5"/>
  <c r="AP21" i="5"/>
  <c r="AN21" i="5"/>
  <c r="AL21" i="5"/>
  <c r="AJ21" i="5"/>
  <c r="AH21" i="5"/>
  <c r="AL20" i="5"/>
  <c r="AH20" i="5"/>
  <c r="AU24" i="5"/>
  <c r="AS24" i="5"/>
  <c r="AQ24" i="5"/>
  <c r="AO24" i="5"/>
  <c r="AM24" i="5"/>
  <c r="AK24" i="5"/>
  <c r="AI24" i="5"/>
  <c r="AG24" i="5"/>
  <c r="AO25" i="5"/>
  <c r="AM25" i="5"/>
  <c r="AK25" i="5"/>
  <c r="AI25" i="5"/>
  <c r="AG25" i="5"/>
  <c r="AU23" i="5"/>
  <c r="AS23" i="5"/>
  <c r="AQ23" i="5"/>
  <c r="AO23" i="5"/>
  <c r="AM23" i="5"/>
  <c r="AK23" i="5"/>
  <c r="AI23" i="5"/>
  <c r="AG23" i="5"/>
  <c r="AS22" i="5"/>
  <c r="AQ22" i="5"/>
  <c r="AO22" i="5"/>
  <c r="AM22" i="5"/>
  <c r="AK22" i="5"/>
  <c r="AI22" i="5"/>
  <c r="AG22" i="5"/>
  <c r="AQ21" i="5"/>
  <c r="AO21" i="5"/>
  <c r="AM21" i="5"/>
  <c r="AK21" i="5"/>
  <c r="AI21" i="5"/>
  <c r="AG21" i="5"/>
  <c r="AM20" i="5"/>
  <c r="AK20" i="5"/>
  <c r="AI20" i="5"/>
  <c r="AG20" i="5"/>
  <c r="AN20" i="5"/>
  <c r="AJ20" i="5"/>
  <c r="AY29" i="5"/>
  <c r="AW29" i="5"/>
  <c r="AU29" i="5"/>
  <c r="AS29" i="5"/>
  <c r="AQ29" i="5"/>
  <c r="AO29" i="5"/>
  <c r="AM29" i="5"/>
  <c r="AX29" i="5"/>
  <c r="AV29" i="5"/>
  <c r="AT29" i="5"/>
  <c r="AR29" i="5"/>
  <c r="AP29" i="5"/>
  <c r="AN29" i="5"/>
  <c r="AS31" i="5"/>
  <c r="AO31" i="5"/>
  <c r="AT31" i="5"/>
  <c r="AR31" i="5"/>
  <c r="AP31" i="5"/>
  <c r="AN31" i="5"/>
  <c r="AL31" i="5"/>
  <c r="AT30" i="5"/>
  <c r="AR30" i="5"/>
  <c r="AP30" i="5"/>
  <c r="AN30" i="5"/>
  <c r="AQ31" i="5"/>
  <c r="AM31" i="5"/>
  <c r="AK31" i="5"/>
  <c r="AU30" i="5"/>
  <c r="AS30" i="5"/>
  <c r="AQ30" i="5"/>
  <c r="AO30" i="5"/>
  <c r="AK30" i="5"/>
  <c r="AR27" i="5"/>
  <c r="AJ31" i="5"/>
  <c r="AM30" i="5"/>
  <c r="AL29" i="5"/>
  <c r="AJ29" i="5"/>
  <c r="AH29" i="5"/>
  <c r="AK29" i="5"/>
  <c r="AI29" i="5"/>
  <c r="AG29" i="5"/>
  <c r="AL30" i="5"/>
  <c r="AR28" i="5"/>
  <c r="AP28" i="5"/>
  <c r="AN28" i="5"/>
  <c r="AL28" i="5"/>
  <c r="AY27" i="5"/>
  <c r="AW27" i="5"/>
  <c r="AU27" i="5"/>
  <c r="AS27" i="5"/>
  <c r="AQ28" i="5"/>
  <c r="AO28" i="5"/>
  <c r="AM28" i="5"/>
  <c r="AX27" i="5"/>
  <c r="AV27" i="5"/>
  <c r="AT27" i="5"/>
  <c r="AI27" i="5"/>
  <c r="AH31" i="5"/>
  <c r="AI30" i="5"/>
  <c r="AK28" i="5"/>
  <c r="AP27" i="5"/>
  <c r="AN27" i="5"/>
  <c r="AL27" i="5"/>
  <c r="AJ27" i="5"/>
  <c r="AG27" i="5"/>
  <c r="AI31" i="5"/>
  <c r="AJ30" i="5"/>
  <c r="AJ28" i="5"/>
  <c r="AQ27" i="5"/>
  <c r="AO27" i="5"/>
  <c r="AM27" i="5"/>
  <c r="AK27" i="5"/>
  <c r="AG30" i="5"/>
  <c r="AI28" i="5"/>
  <c r="AG28" i="5"/>
  <c r="AH27" i="5"/>
  <c r="AG31" i="5"/>
  <c r="AH30" i="5"/>
  <c r="AH28" i="5"/>
  <c r="BL6" i="5" l="1"/>
  <c r="BL8" i="5"/>
  <c r="BL9" i="5"/>
  <c r="BL11" i="5"/>
  <c r="BL10" i="5"/>
  <c r="BL7" i="5"/>
  <c r="BL15" i="5"/>
  <c r="BL17" i="5"/>
  <c r="BL16" i="5"/>
  <c r="BL18" i="5"/>
  <c r="BL14" i="5"/>
  <c r="BL13" i="5"/>
  <c r="BL21" i="5"/>
  <c r="BL22" i="5"/>
  <c r="BL24" i="5"/>
  <c r="BL20" i="5"/>
  <c r="BL23" i="5"/>
  <c r="BL25" i="5"/>
  <c r="BL31" i="5"/>
  <c r="BL30" i="5"/>
  <c r="BL29" i="5"/>
  <c r="BL27" i="5"/>
  <c r="BL28" i="5"/>
  <c r="N135" i="4"/>
  <c r="BL5" i="5" l="1"/>
  <c r="BL12" i="5"/>
  <c r="BL19" i="5"/>
  <c r="BL26" i="5"/>
  <c r="N12" i="4" l="1"/>
  <c r="C3" i="4"/>
  <c r="C6" i="4"/>
  <c r="E132" i="4" l="1"/>
  <c r="E128" i="4"/>
  <c r="E127" i="4"/>
  <c r="E131" i="4"/>
  <c r="E130" i="4"/>
  <c r="E129" i="4"/>
  <c r="E133" i="4"/>
  <c r="E123" i="4"/>
  <c r="E119" i="4"/>
  <c r="E125" i="4"/>
  <c r="E120" i="4"/>
  <c r="E124" i="4"/>
  <c r="E121" i="4"/>
  <c r="E126" i="4"/>
  <c r="E122" i="4"/>
  <c r="E19" i="4"/>
  <c r="E20" i="4"/>
  <c r="E16" i="4"/>
  <c r="E31" i="4"/>
  <c r="E53" i="4"/>
  <c r="E52" i="4"/>
  <c r="E28" i="4"/>
  <c r="E29" i="4"/>
  <c r="E25" i="4"/>
  <c r="E22" i="4"/>
  <c r="E50" i="4"/>
  <c r="E49" i="4"/>
  <c r="E46" i="4"/>
  <c r="E42" i="4"/>
  <c r="E45" i="4"/>
  <c r="E41" i="4"/>
  <c r="E37" i="4"/>
  <c r="E33" i="4"/>
  <c r="E36" i="4"/>
  <c r="E32" i="4"/>
  <c r="E69" i="4"/>
  <c r="E68" i="4"/>
  <c r="E63" i="4"/>
  <c r="E64" i="4"/>
  <c r="E60" i="4"/>
  <c r="E56" i="4"/>
  <c r="E57" i="4"/>
  <c r="E79" i="4"/>
  <c r="E76" i="4"/>
  <c r="E77" i="4"/>
  <c r="E73" i="4"/>
  <c r="E74" i="4"/>
  <c r="E70" i="4"/>
  <c r="E97" i="4"/>
  <c r="E98" i="4"/>
  <c r="E94" i="4"/>
  <c r="E91" i="4"/>
  <c r="E92" i="4"/>
  <c r="E88" i="4"/>
  <c r="E85" i="4"/>
  <c r="E86" i="4"/>
  <c r="E82" i="4"/>
  <c r="E103" i="4"/>
  <c r="E100" i="4"/>
  <c r="E110" i="4"/>
  <c r="E111" i="4"/>
  <c r="E107" i="4"/>
  <c r="E108" i="4"/>
  <c r="E104" i="4"/>
  <c r="E17" i="4"/>
  <c r="E18" i="4"/>
  <c r="E54" i="4"/>
  <c r="E30" i="4"/>
  <c r="E26" i="4"/>
  <c r="E27" i="4"/>
  <c r="E23" i="4"/>
  <c r="E24" i="4"/>
  <c r="E21" i="4"/>
  <c r="E48" i="4"/>
  <c r="E51" i="4"/>
  <c r="E47" i="4"/>
  <c r="E44" i="4"/>
  <c r="E40" i="4"/>
  <c r="E43" i="4"/>
  <c r="E39" i="4"/>
  <c r="E35" i="4"/>
  <c r="E38" i="4"/>
  <c r="E34" i="4"/>
  <c r="E65" i="4"/>
  <c r="E67" i="4"/>
  <c r="E66" i="4"/>
  <c r="E61" i="4"/>
  <c r="E62" i="4"/>
  <c r="E58" i="4"/>
  <c r="E59" i="4"/>
  <c r="E55" i="4"/>
  <c r="E80" i="4"/>
  <c r="E81" i="4"/>
  <c r="E78" i="4"/>
  <c r="E75" i="4"/>
  <c r="E71" i="4"/>
  <c r="E72" i="4"/>
  <c r="E115" i="4"/>
  <c r="E99" i="4"/>
  <c r="E95" i="4"/>
  <c r="E96" i="4"/>
  <c r="E93" i="4"/>
  <c r="E89" i="4"/>
  <c r="E90" i="4"/>
  <c r="E87" i="4"/>
  <c r="E83" i="4"/>
  <c r="E84" i="4"/>
  <c r="E101" i="4"/>
  <c r="E102" i="4"/>
  <c r="E112" i="4"/>
  <c r="E109" i="4"/>
  <c r="E105" i="4"/>
  <c r="E106" i="4"/>
  <c r="E114" i="4"/>
  <c r="E113" i="4"/>
  <c r="E135" i="4"/>
  <c r="C8" i="4"/>
  <c r="N117" i="4"/>
  <c r="N118" i="4"/>
  <c r="N15" i="4"/>
  <c r="N13" i="4"/>
  <c r="C7" i="4"/>
  <c r="N116" i="4"/>
  <c r="N134" i="4"/>
  <c r="C9" i="4" l="1"/>
  <c r="N14" i="4"/>
  <c r="O33" i="4" s="1"/>
  <c r="P33" i="4" s="1"/>
  <c r="O129" i="4" l="1"/>
  <c r="P129" i="4" s="1"/>
  <c r="O128" i="4"/>
  <c r="P128" i="4" s="1"/>
  <c r="O127" i="4"/>
  <c r="P127" i="4" s="1"/>
  <c r="O130" i="4"/>
  <c r="P130" i="4" s="1"/>
  <c r="O131" i="4"/>
  <c r="P131" i="4" s="1"/>
  <c r="O132" i="4"/>
  <c r="P132" i="4" s="1"/>
  <c r="O119" i="4"/>
  <c r="P119" i="4" s="1"/>
  <c r="O120" i="4"/>
  <c r="P120" i="4" s="1"/>
  <c r="O121" i="4"/>
  <c r="P121" i="4" s="1"/>
  <c r="O123" i="4"/>
  <c r="P123" i="4" s="1"/>
  <c r="O122" i="4"/>
  <c r="P122" i="4" s="1"/>
  <c r="O125" i="4"/>
  <c r="P125" i="4" s="1"/>
  <c r="O124" i="4"/>
  <c r="P124" i="4" s="1"/>
  <c r="O126" i="4"/>
  <c r="P126" i="4" s="1"/>
  <c r="O133" i="4"/>
  <c r="P133" i="4" s="1"/>
  <c r="O108" i="4"/>
  <c r="P108" i="4" s="1"/>
  <c r="O105" i="4"/>
  <c r="P105" i="4" s="1"/>
  <c r="O113" i="4"/>
  <c r="P113" i="4" s="1"/>
  <c r="O106" i="4"/>
  <c r="P106" i="4" s="1"/>
  <c r="O114" i="4"/>
  <c r="P114" i="4" s="1"/>
  <c r="O104" i="4"/>
  <c r="P104" i="4" s="1"/>
  <c r="O107" i="4"/>
  <c r="P107" i="4" s="1"/>
  <c r="O103" i="4"/>
  <c r="P103" i="4" s="1"/>
  <c r="O100" i="4"/>
  <c r="P100" i="4" s="1"/>
  <c r="O109" i="4"/>
  <c r="P109" i="4" s="1"/>
  <c r="O101" i="4"/>
  <c r="P101" i="4" s="1"/>
  <c r="O110" i="4"/>
  <c r="P110" i="4" s="1"/>
  <c r="O112" i="4"/>
  <c r="P112" i="4" s="1"/>
  <c r="O111" i="4"/>
  <c r="P111" i="4" s="1"/>
  <c r="O102" i="4"/>
  <c r="P102" i="4" s="1"/>
  <c r="O91" i="4"/>
  <c r="P91" i="4" s="1"/>
  <c r="O85" i="4"/>
  <c r="P85" i="4" s="1"/>
  <c r="O83" i="4"/>
  <c r="P83" i="4" s="1"/>
  <c r="O89" i="4"/>
  <c r="P89" i="4" s="1"/>
  <c r="O86" i="4"/>
  <c r="P86" i="4" s="1"/>
  <c r="O84" i="4"/>
  <c r="P84" i="4" s="1"/>
  <c r="O87" i="4"/>
  <c r="P87" i="4" s="1"/>
  <c r="O88" i="4"/>
  <c r="P88" i="4" s="1"/>
  <c r="O82" i="4"/>
  <c r="P82" i="4" s="1"/>
  <c r="O92" i="4"/>
  <c r="P92" i="4" s="1"/>
  <c r="O90" i="4"/>
  <c r="P90" i="4" s="1"/>
  <c r="O93" i="4"/>
  <c r="P93" i="4" s="1"/>
  <c r="O97" i="4"/>
  <c r="P97" i="4" s="1"/>
  <c r="O95" i="4"/>
  <c r="P95" i="4" s="1"/>
  <c r="O94" i="4"/>
  <c r="P94" i="4" s="1"/>
  <c r="O98" i="4"/>
  <c r="P98" i="4" s="1"/>
  <c r="O96" i="4"/>
  <c r="P96" i="4" s="1"/>
  <c r="O99" i="4"/>
  <c r="P99" i="4" s="1"/>
  <c r="O115" i="4"/>
  <c r="P115" i="4" s="1"/>
  <c r="O81" i="4"/>
  <c r="P81" i="4" s="1"/>
  <c r="O74" i="4"/>
  <c r="P74" i="4" s="1"/>
  <c r="O80" i="4"/>
  <c r="P80" i="4" s="1"/>
  <c r="O78" i="4"/>
  <c r="P78" i="4" s="1"/>
  <c r="O72" i="4"/>
  <c r="P72" i="4" s="1"/>
  <c r="O70" i="4"/>
  <c r="P70" i="4" s="1"/>
  <c r="O76" i="4"/>
  <c r="P76" i="4" s="1"/>
  <c r="O71" i="4"/>
  <c r="P71" i="4" s="1"/>
  <c r="O73" i="4"/>
  <c r="P73" i="4" s="1"/>
  <c r="O77" i="4"/>
  <c r="P77" i="4" s="1"/>
  <c r="O75" i="4"/>
  <c r="P75" i="4" s="1"/>
  <c r="O79" i="4"/>
  <c r="P79" i="4" s="1"/>
  <c r="O61" i="4"/>
  <c r="P61" i="4" s="1"/>
  <c r="O56" i="4"/>
  <c r="P56" i="4" s="1"/>
  <c r="O59" i="4"/>
  <c r="P59" i="4" s="1"/>
  <c r="O64" i="4"/>
  <c r="P64" i="4" s="1"/>
  <c r="O57" i="4"/>
  <c r="P57" i="4" s="1"/>
  <c r="O55" i="4"/>
  <c r="P55" i="4" s="1"/>
  <c r="O63" i="4"/>
  <c r="P63" i="4" s="1"/>
  <c r="O58" i="4"/>
  <c r="P58" i="4" s="1"/>
  <c r="O62" i="4"/>
  <c r="P62" i="4" s="1"/>
  <c r="O60" i="4"/>
  <c r="P60" i="4" s="1"/>
  <c r="O34" i="4"/>
  <c r="P34" i="4" s="1"/>
  <c r="O69" i="4"/>
  <c r="P69" i="4" s="1"/>
  <c r="O66" i="4"/>
  <c r="P66" i="4" s="1"/>
  <c r="O68" i="4"/>
  <c r="P68" i="4" s="1"/>
  <c r="O65" i="4"/>
  <c r="P65" i="4" s="1"/>
  <c r="O67" i="4"/>
  <c r="P67" i="4" s="1"/>
  <c r="O37" i="4"/>
  <c r="P37" i="4" s="1"/>
  <c r="O38" i="4"/>
  <c r="P38" i="4" s="1"/>
  <c r="O32" i="4"/>
  <c r="P32" i="4" s="1"/>
  <c r="O35" i="4"/>
  <c r="P35" i="4" s="1"/>
  <c r="O36" i="4"/>
  <c r="P36" i="4" s="1"/>
  <c r="O135" i="4"/>
  <c r="P135" i="4" s="1"/>
  <c r="O40" i="4"/>
  <c r="P40" i="4" s="1"/>
  <c r="O44" i="4"/>
  <c r="P44" i="4" s="1"/>
  <c r="O41" i="4"/>
  <c r="P41" i="4" s="1"/>
  <c r="O45" i="4"/>
  <c r="P45" i="4" s="1"/>
  <c r="O39" i="4"/>
  <c r="P39" i="4" s="1"/>
  <c r="O43" i="4"/>
  <c r="P43" i="4" s="1"/>
  <c r="O42" i="4"/>
  <c r="P42" i="4" s="1"/>
  <c r="O22" i="4"/>
  <c r="P22" i="4" s="1"/>
  <c r="O47" i="4"/>
  <c r="P47" i="4" s="1"/>
  <c r="O48" i="4"/>
  <c r="P48" i="4" s="1"/>
  <c r="O24" i="4"/>
  <c r="P24" i="4" s="1"/>
  <c r="O50" i="4"/>
  <c r="P50" i="4" s="1"/>
  <c r="O51" i="4"/>
  <c r="P51" i="4" s="1"/>
  <c r="O46" i="4"/>
  <c r="P46" i="4" s="1"/>
  <c r="O23" i="4"/>
  <c r="P23" i="4" s="1"/>
  <c r="O49" i="4"/>
  <c r="P49" i="4" s="1"/>
  <c r="O21" i="4"/>
  <c r="P21" i="4" s="1"/>
  <c r="O53" i="4"/>
  <c r="P53" i="4" s="1"/>
  <c r="O28" i="4"/>
  <c r="P28" i="4" s="1"/>
  <c r="O25" i="4"/>
  <c r="P25" i="4" s="1"/>
  <c r="O54" i="4"/>
  <c r="P54" i="4" s="1"/>
  <c r="O30" i="4"/>
  <c r="P30" i="4" s="1"/>
  <c r="O27" i="4"/>
  <c r="P27" i="4" s="1"/>
  <c r="O26" i="4"/>
  <c r="P26" i="4" s="1"/>
  <c r="O18" i="4"/>
  <c r="P18" i="4" s="1"/>
  <c r="O29" i="4"/>
  <c r="P29" i="4" s="1"/>
  <c r="O16" i="4"/>
  <c r="P16" i="4" s="1"/>
  <c r="O31" i="4"/>
  <c r="P31" i="4" s="1"/>
  <c r="O52" i="4"/>
  <c r="P52" i="4" s="1"/>
  <c r="O17" i="4"/>
  <c r="P17" i="4" s="1"/>
  <c r="O20" i="4"/>
  <c r="P20" i="4" s="1"/>
  <c r="O19" i="4"/>
  <c r="P19" i="4" s="1"/>
  <c r="O117" i="4"/>
  <c r="P117" i="4" s="1"/>
  <c r="E13" i="4"/>
  <c r="O14" i="4"/>
  <c r="P14" i="4" s="1"/>
  <c r="O15" i="4"/>
  <c r="P15" i="4" s="1"/>
  <c r="E117" i="4"/>
  <c r="E134" i="4"/>
  <c r="E15" i="4"/>
  <c r="O116" i="4"/>
  <c r="P116" i="4" s="1"/>
  <c r="E116" i="4"/>
  <c r="O134" i="4"/>
  <c r="P134" i="4" s="1"/>
  <c r="E118" i="4"/>
  <c r="O13" i="4"/>
  <c r="P13" i="4" s="1"/>
  <c r="E14" i="4"/>
  <c r="E12" i="4"/>
  <c r="M12" i="4" s="1"/>
  <c r="O12" i="4"/>
  <c r="P12" i="4" s="1"/>
  <c r="O118" i="4"/>
  <c r="P118" i="4" s="1"/>
  <c r="Q12" i="4" l="1"/>
  <c r="Q13" i="4" s="1"/>
  <c r="Q14" i="4" s="1"/>
  <c r="Q15" i="4" s="1"/>
  <c r="Q16" i="4" s="1"/>
  <c r="R12" i="4"/>
  <c r="M13" i="4"/>
  <c r="F12" i="4"/>
  <c r="G12" i="4" l="1"/>
  <c r="G14" i="4"/>
  <c r="G13" i="4"/>
  <c r="G15" i="4"/>
  <c r="R13" i="4"/>
  <c r="M14" i="4"/>
  <c r="F13" i="4"/>
  <c r="G16" i="4" l="1"/>
  <c r="Q17" i="4"/>
  <c r="R14" i="4"/>
  <c r="F14" i="4"/>
  <c r="M15" i="4"/>
  <c r="M16" i="4" s="1"/>
  <c r="Q18" i="4" l="1"/>
  <c r="G17" i="4"/>
  <c r="R15" i="4"/>
  <c r="F15" i="4"/>
  <c r="G18" i="4" l="1"/>
  <c r="Q19" i="4"/>
  <c r="R16" i="4"/>
  <c r="M17" i="4"/>
  <c r="F16" i="4"/>
  <c r="M18" i="4" l="1"/>
  <c r="R17" i="4"/>
  <c r="F17" i="4"/>
  <c r="Q20" i="4"/>
  <c r="Q21" i="4" s="1"/>
  <c r="G19" i="4"/>
  <c r="Q22" i="4" l="1"/>
  <c r="Q23" i="4" s="1"/>
  <c r="G21" i="4"/>
  <c r="G20" i="4"/>
  <c r="M19" i="4"/>
  <c r="R18" i="4"/>
  <c r="F18" i="4"/>
  <c r="G22" i="4" l="1"/>
  <c r="R19" i="4"/>
  <c r="M20" i="4"/>
  <c r="F19" i="4"/>
  <c r="M21" i="4" l="1"/>
  <c r="R20" i="4"/>
  <c r="F20" i="4"/>
  <c r="G23" i="4" l="1"/>
  <c r="Q24" i="4"/>
  <c r="R21" i="4"/>
  <c r="M22" i="4"/>
  <c r="M23" i="4" s="1"/>
  <c r="F21" i="4"/>
  <c r="G24" i="4" l="1"/>
  <c r="Q25" i="4"/>
  <c r="R22" i="4"/>
  <c r="F22" i="4"/>
  <c r="Q26" i="4" l="1"/>
  <c r="G25" i="4"/>
  <c r="Q27" i="4" l="1"/>
  <c r="Q28" i="4" s="1"/>
  <c r="G26" i="4"/>
  <c r="R23" i="4"/>
  <c r="M24" i="4"/>
  <c r="M25" i="4" s="1"/>
  <c r="F25" i="4" s="1"/>
  <c r="F23" i="4"/>
  <c r="G27" i="4" l="1"/>
  <c r="R25" i="4"/>
  <c r="M26" i="4"/>
  <c r="F26" i="4" s="1"/>
  <c r="R24" i="4"/>
  <c r="F24" i="4"/>
  <c r="R26" i="4" l="1"/>
  <c r="M27" i="4"/>
  <c r="M28" i="4" s="1"/>
  <c r="F27" i="4" l="1"/>
  <c r="G28" i="4"/>
  <c r="Q29" i="4"/>
  <c r="Q30" i="4" s="1"/>
  <c r="R27" i="4"/>
  <c r="G29" i="4" l="1"/>
  <c r="G30" i="4" l="1"/>
  <c r="Q31" i="4"/>
  <c r="Q32" i="4" l="1"/>
  <c r="G31" i="4"/>
  <c r="F28" i="4"/>
  <c r="Q33" i="4" l="1"/>
  <c r="Q34" i="4" s="1"/>
  <c r="G32" i="4"/>
  <c r="R28" i="4"/>
  <c r="M29" i="4"/>
  <c r="G33" i="4" l="1"/>
  <c r="F29" i="4"/>
  <c r="M30" i="4"/>
  <c r="Q35" i="4"/>
  <c r="G34" i="4"/>
  <c r="R29" i="4"/>
  <c r="Q36" i="4" l="1"/>
  <c r="G35" i="4"/>
  <c r="F30" i="4"/>
  <c r="Q37" i="4" l="1"/>
  <c r="G36" i="4"/>
  <c r="M31" i="4"/>
  <c r="F31" i="4" s="1"/>
  <c r="R30" i="4"/>
  <c r="Q38" i="4" l="1"/>
  <c r="G37" i="4"/>
  <c r="M32" i="4"/>
  <c r="F32" i="4" s="1"/>
  <c r="R31" i="4"/>
  <c r="Q39" i="4" l="1"/>
  <c r="G38" i="4"/>
  <c r="R32" i="4"/>
  <c r="M33" i="4"/>
  <c r="F33" i="4" s="1"/>
  <c r="Q40" i="4" l="1"/>
  <c r="G39" i="4"/>
  <c r="M34" i="4"/>
  <c r="F34" i="4" s="1"/>
  <c r="R33" i="4"/>
  <c r="Q41" i="4" l="1"/>
  <c r="G40" i="4"/>
  <c r="R34" i="4"/>
  <c r="M35" i="4"/>
  <c r="F35" i="4" s="1"/>
  <c r="Q42" i="4" l="1"/>
  <c r="G41" i="4"/>
  <c r="R35" i="4"/>
  <c r="M36" i="4"/>
  <c r="F36" i="4" s="1"/>
  <c r="Q43" i="4" l="1"/>
  <c r="G42" i="4"/>
  <c r="M37" i="4"/>
  <c r="F37" i="4" s="1"/>
  <c r="R36" i="4"/>
  <c r="Q44" i="4" l="1"/>
  <c r="G43" i="4"/>
  <c r="M38" i="4"/>
  <c r="F38" i="4" s="1"/>
  <c r="R37" i="4"/>
  <c r="Q45" i="4" l="1"/>
  <c r="G44" i="4"/>
  <c r="M39" i="4"/>
  <c r="F39" i="4" s="1"/>
  <c r="R38" i="4"/>
  <c r="Q46" i="4" l="1"/>
  <c r="Q47" i="4" s="1"/>
  <c r="G45" i="4"/>
  <c r="R39" i="4"/>
  <c r="M40" i="4"/>
  <c r="F40" i="4" s="1"/>
  <c r="G46" i="4" l="1"/>
  <c r="R40" i="4"/>
  <c r="M41" i="4"/>
  <c r="F41" i="4" s="1"/>
  <c r="M42" i="4" l="1"/>
  <c r="F42" i="4" s="1"/>
  <c r="R41" i="4"/>
  <c r="Q48" i="4" l="1"/>
  <c r="G47" i="4"/>
  <c r="R42" i="4"/>
  <c r="M43" i="4"/>
  <c r="F43" i="4" s="1"/>
  <c r="Q49" i="4" l="1"/>
  <c r="G48" i="4"/>
  <c r="R43" i="4"/>
  <c r="M44" i="4"/>
  <c r="F44" i="4" s="1"/>
  <c r="Q50" i="4" l="1"/>
  <c r="G49" i="4"/>
  <c r="M45" i="4"/>
  <c r="F45" i="4" s="1"/>
  <c r="R44" i="4"/>
  <c r="Q51" i="4" l="1"/>
  <c r="G50" i="4"/>
  <c r="M46" i="4"/>
  <c r="R45" i="4"/>
  <c r="F46" i="4" l="1"/>
  <c r="M47" i="4"/>
  <c r="Q52" i="4"/>
  <c r="G51" i="4"/>
  <c r="R46" i="4"/>
  <c r="Q53" i="4" l="1"/>
  <c r="G52" i="4"/>
  <c r="F47" i="4"/>
  <c r="Q54" i="4" l="1"/>
  <c r="G53" i="4"/>
  <c r="M48" i="4"/>
  <c r="F48" i="4" s="1"/>
  <c r="R47" i="4"/>
  <c r="Q55" i="4" l="1"/>
  <c r="G54" i="4"/>
  <c r="R48" i="4"/>
  <c r="M49" i="4"/>
  <c r="F49" i="4" s="1"/>
  <c r="Q56" i="4" l="1"/>
  <c r="G55" i="4"/>
  <c r="R49" i="4"/>
  <c r="M50" i="4"/>
  <c r="F50" i="4" s="1"/>
  <c r="Q57" i="4" l="1"/>
  <c r="G56" i="4"/>
  <c r="M51" i="4"/>
  <c r="F51" i="4" s="1"/>
  <c r="R50" i="4"/>
  <c r="Q58" i="4" l="1"/>
  <c r="G57" i="4"/>
  <c r="M52" i="4"/>
  <c r="F52" i="4" s="1"/>
  <c r="R51" i="4"/>
  <c r="Q59" i="4" l="1"/>
  <c r="G58" i="4"/>
  <c r="R52" i="4"/>
  <c r="M53" i="4"/>
  <c r="Q60" i="4" l="1"/>
  <c r="G59" i="4"/>
  <c r="F53" i="4"/>
  <c r="M54" i="4"/>
  <c r="F54" i="4" s="1"/>
  <c r="R53" i="4"/>
  <c r="Q61" i="4" l="1"/>
  <c r="G60" i="4"/>
  <c r="M55" i="4"/>
  <c r="F55" i="4" s="1"/>
  <c r="R54" i="4"/>
  <c r="Q62" i="4" l="1"/>
  <c r="G61" i="4"/>
  <c r="M56" i="4"/>
  <c r="F56" i="4" s="1"/>
  <c r="R55" i="4"/>
  <c r="Q63" i="4" l="1"/>
  <c r="G62" i="4"/>
  <c r="R56" i="4"/>
  <c r="M57" i="4"/>
  <c r="F57" i="4" s="1"/>
  <c r="Q64" i="4" l="1"/>
  <c r="G63" i="4"/>
  <c r="R57" i="4"/>
  <c r="M58" i="4"/>
  <c r="F58" i="4" s="1"/>
  <c r="Q65" i="4" l="1"/>
  <c r="G64" i="4"/>
  <c r="R58" i="4"/>
  <c r="M59" i="4"/>
  <c r="F59" i="4" s="1"/>
  <c r="Q66" i="4" l="1"/>
  <c r="G65" i="4"/>
  <c r="M60" i="4"/>
  <c r="F60" i="4" s="1"/>
  <c r="R59" i="4"/>
  <c r="Q67" i="4" l="1"/>
  <c r="G66" i="4"/>
  <c r="R60" i="4"/>
  <c r="M61" i="4"/>
  <c r="Q68" i="4" l="1"/>
  <c r="G67" i="4"/>
  <c r="F61" i="4"/>
  <c r="M62" i="4"/>
  <c r="F62" i="4" s="1"/>
  <c r="R61" i="4"/>
  <c r="Q69" i="4" l="1"/>
  <c r="G68" i="4"/>
  <c r="R62" i="4"/>
  <c r="M63" i="4"/>
  <c r="Q70" i="4" l="1"/>
  <c r="G69" i="4"/>
  <c r="F63" i="4"/>
  <c r="R63" i="4"/>
  <c r="M64" i="4"/>
  <c r="F64" i="4" s="1"/>
  <c r="Q71" i="4" l="1"/>
  <c r="G70" i="4"/>
  <c r="R64" i="4"/>
  <c r="M65" i="4"/>
  <c r="F65" i="4" s="1"/>
  <c r="Q72" i="4" l="1"/>
  <c r="G71" i="4"/>
  <c r="M66" i="4"/>
  <c r="F66" i="4" s="1"/>
  <c r="R65" i="4"/>
  <c r="Q73" i="4" l="1"/>
  <c r="G72" i="4"/>
  <c r="R66" i="4"/>
  <c r="M67" i="4"/>
  <c r="F67" i="4" s="1"/>
  <c r="Q74" i="4" l="1"/>
  <c r="G73" i="4"/>
  <c r="R67" i="4"/>
  <c r="M68" i="4"/>
  <c r="F68" i="4" s="1"/>
  <c r="Q75" i="4" l="1"/>
  <c r="G74" i="4"/>
  <c r="R68" i="4"/>
  <c r="M69" i="4"/>
  <c r="F69" i="4" s="1"/>
  <c r="Q76" i="4" l="1"/>
  <c r="G75" i="4"/>
  <c r="M70" i="4"/>
  <c r="F70" i="4" s="1"/>
  <c r="R69" i="4"/>
  <c r="Q77" i="4" l="1"/>
  <c r="Q78" i="4" s="1"/>
  <c r="G76" i="4"/>
  <c r="R70" i="4"/>
  <c r="M71" i="4"/>
  <c r="F71" i="4" s="1"/>
  <c r="G77" i="4" l="1"/>
  <c r="R71" i="4"/>
  <c r="M72" i="4"/>
  <c r="F72" i="4" s="1"/>
  <c r="R72" i="4" l="1"/>
  <c r="M73" i="4"/>
  <c r="F73" i="4" s="1"/>
  <c r="Q79" i="4" l="1"/>
  <c r="G78" i="4"/>
  <c r="R73" i="4"/>
  <c r="M74" i="4"/>
  <c r="F74" i="4" s="1"/>
  <c r="Q80" i="4" l="1"/>
  <c r="G79" i="4"/>
  <c r="M75" i="4"/>
  <c r="F75" i="4" s="1"/>
  <c r="R74" i="4"/>
  <c r="Q81" i="4" l="1"/>
  <c r="Q82" i="4" s="1"/>
  <c r="G80" i="4"/>
  <c r="R75" i="4"/>
  <c r="M76" i="4"/>
  <c r="F76" i="4" s="1"/>
  <c r="G81" i="4" l="1"/>
  <c r="M77" i="4"/>
  <c r="R76" i="4"/>
  <c r="F77" i="4" l="1"/>
  <c r="M78" i="4"/>
  <c r="R77" i="4"/>
  <c r="F78" i="4" l="1"/>
  <c r="M79" i="4" l="1"/>
  <c r="F79" i="4" s="1"/>
  <c r="R78" i="4"/>
  <c r="Q83" i="4" l="1"/>
  <c r="G82" i="4"/>
  <c r="R79" i="4"/>
  <c r="M80" i="4"/>
  <c r="F80" i="4" s="1"/>
  <c r="Q84" i="4" l="1"/>
  <c r="G83" i="4"/>
  <c r="M81" i="4"/>
  <c r="R80" i="4"/>
  <c r="F81" i="4" l="1"/>
  <c r="M82" i="4"/>
  <c r="Q85" i="4"/>
  <c r="G84" i="4"/>
  <c r="R81" i="4"/>
  <c r="Q86" i="4" l="1"/>
  <c r="G85" i="4"/>
  <c r="Q87" i="4" l="1"/>
  <c r="G86" i="4"/>
  <c r="Q88" i="4" l="1"/>
  <c r="G87" i="4"/>
  <c r="F82" i="4"/>
  <c r="Q89" i="4" l="1"/>
  <c r="G88" i="4"/>
  <c r="R82" i="4"/>
  <c r="M83" i="4"/>
  <c r="F83" i="4" s="1"/>
  <c r="Q90" i="4" l="1"/>
  <c r="G89" i="4"/>
  <c r="M84" i="4"/>
  <c r="F84" i="4" s="1"/>
  <c r="R83" i="4"/>
  <c r="Q91" i="4" l="1"/>
  <c r="G90" i="4"/>
  <c r="R84" i="4"/>
  <c r="M85" i="4"/>
  <c r="F85" i="4" s="1"/>
  <c r="Q92" i="4" l="1"/>
  <c r="G91" i="4"/>
  <c r="R85" i="4"/>
  <c r="M86" i="4"/>
  <c r="F86" i="4" s="1"/>
  <c r="Q93" i="4" l="1"/>
  <c r="G92" i="4"/>
  <c r="M87" i="4"/>
  <c r="F87" i="4" s="1"/>
  <c r="R86" i="4"/>
  <c r="Q94" i="4" l="1"/>
  <c r="G93" i="4"/>
  <c r="M88" i="4"/>
  <c r="F88" i="4" s="1"/>
  <c r="R87" i="4"/>
  <c r="Q95" i="4" l="1"/>
  <c r="G94" i="4"/>
  <c r="M89" i="4"/>
  <c r="F89" i="4" s="1"/>
  <c r="R88" i="4"/>
  <c r="Q96" i="4" l="1"/>
  <c r="G95" i="4"/>
  <c r="R89" i="4"/>
  <c r="M90" i="4"/>
  <c r="F90" i="4" s="1"/>
  <c r="Q97" i="4" l="1"/>
  <c r="G96" i="4"/>
  <c r="M91" i="4"/>
  <c r="F91" i="4" s="1"/>
  <c r="R90" i="4"/>
  <c r="Q98" i="4" l="1"/>
  <c r="G97" i="4"/>
  <c r="M92" i="4"/>
  <c r="F92" i="4" s="1"/>
  <c r="R91" i="4"/>
  <c r="Q99" i="4" l="1"/>
  <c r="G98" i="4"/>
  <c r="R92" i="4"/>
  <c r="M93" i="4"/>
  <c r="F93" i="4" s="1"/>
  <c r="Q100" i="4" l="1"/>
  <c r="G99" i="4"/>
  <c r="M94" i="4"/>
  <c r="F94" i="4" s="1"/>
  <c r="R93" i="4"/>
  <c r="Q101" i="4" l="1"/>
  <c r="G100" i="4"/>
  <c r="M95" i="4"/>
  <c r="F95" i="4" s="1"/>
  <c r="R94" i="4"/>
  <c r="Q102" i="4" l="1"/>
  <c r="G101" i="4"/>
  <c r="M96" i="4"/>
  <c r="F96" i="4" s="1"/>
  <c r="R95" i="4"/>
  <c r="Q103" i="4" l="1"/>
  <c r="Q104" i="4" s="1"/>
  <c r="G102" i="4"/>
  <c r="R96" i="4"/>
  <c r="M97" i="4"/>
  <c r="F97" i="4" s="1"/>
  <c r="G103" i="4" l="1"/>
  <c r="M98" i="4"/>
  <c r="F98" i="4" s="1"/>
  <c r="R97" i="4"/>
  <c r="R98" i="4" l="1"/>
  <c r="M99" i="4"/>
  <c r="F99" i="4" s="1"/>
  <c r="M100" i="4" l="1"/>
  <c r="F100" i="4" s="1"/>
  <c r="R99" i="4"/>
  <c r="R100" i="4" l="1"/>
  <c r="M101" i="4"/>
  <c r="F101" i="4" s="1"/>
  <c r="Q105" i="4" l="1"/>
  <c r="G104" i="4"/>
  <c r="R101" i="4"/>
  <c r="M102" i="4"/>
  <c r="F102" i="4" s="1"/>
  <c r="Q106" i="4" l="1"/>
  <c r="G105" i="4"/>
  <c r="M103" i="4"/>
  <c r="R102" i="4"/>
  <c r="F103" i="4" l="1"/>
  <c r="M104" i="4"/>
  <c r="Q107" i="4"/>
  <c r="G106" i="4"/>
  <c r="R103" i="4"/>
  <c r="Q108" i="4" l="1"/>
  <c r="G107" i="4"/>
  <c r="Q109" i="4" l="1"/>
  <c r="G108" i="4"/>
  <c r="Q110" i="4" l="1"/>
  <c r="G109" i="4"/>
  <c r="F104" i="4"/>
  <c r="Q111" i="4" l="1"/>
  <c r="Q112" i="4" s="1"/>
  <c r="G110" i="4"/>
  <c r="M105" i="4"/>
  <c r="F105" i="4" s="1"/>
  <c r="R104" i="4"/>
  <c r="G111" i="4" l="1"/>
  <c r="M106" i="4"/>
  <c r="F106" i="4" s="1"/>
  <c r="R105" i="4"/>
  <c r="R106" i="4" l="1"/>
  <c r="M107" i="4"/>
  <c r="F107" i="4" s="1"/>
  <c r="Q113" i="4" l="1"/>
  <c r="G112" i="4"/>
  <c r="R107" i="4"/>
  <c r="M108" i="4"/>
  <c r="F108" i="4" s="1"/>
  <c r="Q114" i="4" l="1"/>
  <c r="Q115" i="4" s="1"/>
  <c r="G113" i="4"/>
  <c r="M109" i="4"/>
  <c r="F109" i="4" s="1"/>
  <c r="R108" i="4"/>
  <c r="G114" i="4" l="1"/>
  <c r="R109" i="4"/>
  <c r="M110" i="4"/>
  <c r="F110" i="4" s="1"/>
  <c r="M111" i="4" l="1"/>
  <c r="R110" i="4"/>
  <c r="F111" i="4" l="1"/>
  <c r="M112" i="4"/>
  <c r="Q116" i="4"/>
  <c r="G115" i="4"/>
  <c r="R111" i="4"/>
  <c r="Q117" i="4" l="1"/>
  <c r="Q118" i="4" s="1"/>
  <c r="G116" i="4"/>
  <c r="F112" i="4"/>
  <c r="G117" i="4" l="1"/>
  <c r="M113" i="4"/>
  <c r="F113" i="4" s="1"/>
  <c r="R112" i="4"/>
  <c r="Q119" i="4" l="1"/>
  <c r="M114" i="4"/>
  <c r="R113" i="4"/>
  <c r="G119" i="4" l="1"/>
  <c r="Q120" i="4"/>
  <c r="Q121" i="4" s="1"/>
  <c r="Q122" i="4" s="1"/>
  <c r="Q123" i="4" s="1"/>
  <c r="Q124" i="4" s="1"/>
  <c r="Q125" i="4" s="1"/>
  <c r="Q126" i="4" s="1"/>
  <c r="Q127" i="4" s="1"/>
  <c r="Q128" i="4" s="1"/>
  <c r="Q129" i="4" s="1"/>
  <c r="Q130" i="4" s="1"/>
  <c r="Q131" i="4" s="1"/>
  <c r="Q132" i="4" s="1"/>
  <c r="Q133" i="4" s="1"/>
  <c r="Q134" i="4" s="1"/>
  <c r="F114" i="4"/>
  <c r="M115" i="4"/>
  <c r="G118" i="4"/>
  <c r="R114" i="4"/>
  <c r="G126" i="4" l="1"/>
  <c r="G122" i="4"/>
  <c r="G124" i="4"/>
  <c r="G120" i="4"/>
  <c r="G133" i="4"/>
  <c r="G125" i="4"/>
  <c r="G123" i="4"/>
  <c r="G121" i="4"/>
  <c r="G130" i="4"/>
  <c r="G132" i="4"/>
  <c r="G131" i="4"/>
  <c r="Q135" i="4"/>
  <c r="G135" i="4" s="1"/>
  <c r="G134" i="4"/>
  <c r="F115" i="4"/>
  <c r="G127" i="4" l="1"/>
  <c r="M116" i="4"/>
  <c r="F116" i="4" s="1"/>
  <c r="R115" i="4"/>
  <c r="G129" i="4" l="1"/>
  <c r="G128" i="4"/>
  <c r="R116" i="4"/>
  <c r="M117" i="4"/>
  <c r="F117" i="4" l="1"/>
  <c r="M118" i="4"/>
  <c r="F118" i="4" s="1"/>
  <c r="R117" i="4"/>
  <c r="M119" i="4" l="1"/>
  <c r="M120" i="4" s="1"/>
  <c r="M121" i="4" s="1"/>
  <c r="M122" i="4" s="1"/>
  <c r="M123" i="4" s="1"/>
  <c r="M124" i="4" s="1"/>
  <c r="M125" i="4" s="1"/>
  <c r="M126" i="4" s="1"/>
  <c r="R118" i="4"/>
  <c r="M127" i="4" l="1"/>
  <c r="R127" i="4" s="1"/>
  <c r="F126" i="4"/>
  <c r="R126" i="4"/>
  <c r="R124" i="4"/>
  <c r="F124" i="4"/>
  <c r="R122" i="4"/>
  <c r="F122" i="4"/>
  <c r="R120" i="4"/>
  <c r="F120" i="4"/>
  <c r="R125" i="4"/>
  <c r="F125" i="4"/>
  <c r="R123" i="4"/>
  <c r="F123" i="4"/>
  <c r="R121" i="4"/>
  <c r="F121" i="4"/>
  <c r="R119" i="4"/>
  <c r="F119" i="4"/>
  <c r="M128" i="4" l="1"/>
  <c r="R128" i="4" s="1"/>
  <c r="F127" i="4"/>
  <c r="M129" i="4" l="1"/>
  <c r="F128" i="4"/>
  <c r="M130" i="4" l="1"/>
  <c r="F129" i="4"/>
  <c r="R129" i="4"/>
  <c r="M131" i="4" l="1"/>
  <c r="F130" i="4"/>
  <c r="R130" i="4"/>
  <c r="M132" i="4" l="1"/>
  <c r="F131" i="4"/>
  <c r="R131" i="4"/>
  <c r="M133" i="4" l="1"/>
  <c r="F132" i="4"/>
  <c r="R132" i="4"/>
  <c r="M134" i="4" l="1"/>
  <c r="F133" i="4"/>
  <c r="R133" i="4"/>
  <c r="F134" i="4" l="1"/>
  <c r="R134" i="4"/>
  <c r="M135" i="4"/>
  <c r="F135" i="4" l="1"/>
  <c r="R135" i="4"/>
</calcChain>
</file>

<file path=xl/comments1.xml><?xml version="1.0" encoding="utf-8"?>
<comments xmlns="http://schemas.openxmlformats.org/spreadsheetml/2006/main">
  <authors>
    <author>Autor</author>
  </authors>
  <commentList>
    <comment ref="B11" authorId="0">
      <text>
        <r>
          <rPr>
            <sz val="10"/>
            <color indexed="81"/>
            <rFont val="Tahoma"/>
            <family val="2"/>
          </rPr>
          <t>Hier sind alle Fertigkeiten des AbiCoach aufgeführt.
Um sich auf Ihr Abitur optimal vorzubereiten,
sollten Sie diese Fertigkeiten wiederholen bzw. üben.</t>
        </r>
      </text>
    </comment>
    <comment ref="C11" authorId="0">
      <text>
        <r>
          <rPr>
            <sz val="10"/>
            <color indexed="81"/>
            <rFont val="Tahoma"/>
            <family val="2"/>
          </rPr>
          <t>Hier können Sie Fertigkeiten kennzeichnen,
die bei Ihrem Trainingsplan nicht berücksichtigt werden sollen.</t>
        </r>
      </text>
    </comment>
    <comment ref="D11" authorId="0">
      <text>
        <r>
          <rPr>
            <sz val="10"/>
            <color indexed="81"/>
            <rFont val="Tahoma"/>
            <family val="2"/>
          </rPr>
          <t>Markieren Sie hier die Fertigkeiten, für die Sie besonders viel Zeit einplanen wollen, z.B. weil Ihre Lücken hier besonders groß sind.
Für die hier markierten Fertigkeiten wird in Spalte E dann doppelt so viel Zeit vorgesehen.</t>
        </r>
      </text>
    </comment>
    <comment ref="E11" authorId="0">
      <text>
        <r>
          <rPr>
            <sz val="10"/>
            <color indexed="81"/>
            <rFont val="Tahoma"/>
            <family val="2"/>
          </rPr>
          <t>Hier wird berechnet, wieviel Tage Zeit Sie für diese Fertigkeit vorsehen sollten. Hierbei wird der Seitenumfang der Fertigkeit im AbiCoach berücksichtigt.</t>
        </r>
      </text>
    </comment>
    <comment ref="F11" authorId="0">
      <text>
        <r>
          <rPr>
            <sz val="10"/>
            <color indexed="81"/>
            <rFont val="Tahoma"/>
            <family val="2"/>
          </rPr>
          <t>Hier sehen Sie, wann Sie (bei chronologischem Durcharbeiten aller Fertigkeiten) die Fertigkeit ungefähr bearbeitet haben sollten.
Je nach Behandlung der Themenfelder in Ihrem Unterricht müssen Sie ggf. von diesem Idealplan abweichen.</t>
        </r>
      </text>
    </comment>
    <comment ref="G11" authorId="0">
      <text>
        <r>
          <rPr>
            <sz val="10"/>
            <color indexed="81"/>
            <rFont val="Tahoma"/>
            <family val="2"/>
          </rPr>
          <t>Hier sehen Sie tagesaktuell die Abweichung von Ihrem Ursprungsplan:
Haben Sie bestimmte Fertigkeiten schon vorgezogen und früher als "erledigt" gekennzeichnet (in Spalte J), verschieben sich die Termine, für die noch zu behandelnden Fertigkeiten, entsprechend.
Haben Sie bestimmte Inhalte erst später bearbeitet (als in Spalte F vorgeschlagen), bleibt für die restlichen Fertigkeiten entsprechend weniger Zeit.</t>
        </r>
      </text>
    </comment>
    <comment ref="H11" authorId="0">
      <text>
        <r>
          <rPr>
            <sz val="10"/>
            <color indexed="81"/>
            <rFont val="Tahoma"/>
            <family val="2"/>
          </rPr>
          <t>Je nach Thema bieten sich vielleicht unterschiedliche Unterstützer an – fragen Sie sie rechtzeitig!</t>
        </r>
      </text>
    </comment>
    <comment ref="I11" authorId="0">
      <text>
        <r>
          <rPr>
            <sz val="10"/>
            <color indexed="81"/>
            <rFont val="Tahoma"/>
            <family val="2"/>
          </rPr>
          <t>Der beste Freund feiert eine große Party? Sie fahren mit dem Sportverein auf ein Wettkampfwochenende?
Überlegen Sie rechtzeitig, was das für Ihre Vorbereitungszeit bedeutet.</t>
        </r>
      </text>
    </comment>
    <comment ref="J11" authorId="0">
      <text>
        <r>
          <rPr>
            <sz val="9"/>
            <color indexed="81"/>
            <rFont val="Tahoma"/>
            <family val="2"/>
          </rPr>
          <t>Hier ankreuzen, wenn Sie die Fertigkeit (erfolgreich) durchgearbeitet haben.
Die Spalte G gibt dann tagesaktuell an, bis wann Sie welche Fertigkeiten noch bearbeiten müssen.</t>
        </r>
      </text>
    </comment>
  </commentList>
</comments>
</file>

<file path=xl/sharedStrings.xml><?xml version="1.0" encoding="utf-8"?>
<sst xmlns="http://schemas.openxmlformats.org/spreadsheetml/2006/main" count="233" uniqueCount="193">
  <si>
    <t>Heute ist der:</t>
  </si>
  <si>
    <t>Tage</t>
  </si>
  <si>
    <t>Wochen</t>
  </si>
  <si>
    <t>Startdatum der Vorbereitung:</t>
  </si>
  <si>
    <t>Datum der Abiturprüfung:</t>
  </si>
  <si>
    <t>Geplante Vorbereitungszeit</t>
  </si>
  <si>
    <t>Verbleibende Vorbereitungszeit:</t>
  </si>
  <si>
    <t>Lfd. Nr.</t>
  </si>
  <si>
    <t>Gewicht Gesamt</t>
  </si>
  <si>
    <t>E-Zeit Anteil</t>
  </si>
  <si>
    <t>Tage gesamt</t>
  </si>
  <si>
    <t>Plan</t>
  </si>
  <si>
    <t>V-ISt</t>
  </si>
  <si>
    <t>Zeit
[d]</t>
  </si>
  <si>
    <t>Datums
check</t>
  </si>
  <si>
    <t>Gewicht Gesamt2</t>
  </si>
  <si>
    <t>Tage gesamt2</t>
  </si>
  <si>
    <t>E-Zeit Anteil2</t>
  </si>
  <si>
    <t>Für mich nicht relevant</t>
  </si>
  <si>
    <t>Für mich besonders wichtig</t>
  </si>
  <si>
    <t>Wer könnte mir helfen</t>
  </si>
  <si>
    <t>Wichtige Termine im Zeitraum</t>
  </si>
  <si>
    <t>Exponentialgleichungen lösen</t>
  </si>
  <si>
    <t>Verkettete Funktionen ableiten</t>
  </si>
  <si>
    <t>Den Mittelpunkt einer Strecke berechnen</t>
  </si>
  <si>
    <t>Eine Parametergleichung einer Geraden aufstellen</t>
  </si>
  <si>
    <t>Den Abstand zweier Punkte berechnen</t>
  </si>
  <si>
    <t>Fertigkeit, vom Schüler bearbeitet</t>
  </si>
  <si>
    <t>alle F bekannt?</t>
  </si>
  <si>
    <t>Grün hinterlegte Abiture oder Teile von Abituren können mit den bereits beherrschten Fertigkeiten bearbeitet werden:</t>
  </si>
  <si>
    <t>Trainingsplan:</t>
  </si>
  <si>
    <t>Auf diesem Tabellenblatt ist in Zelle C4 das Startdatum der Abiturvorbereitung, in Zelle C5 das Datum der Abiturprüfung einzutragen.</t>
  </si>
  <si>
    <t>In Spalte C kann angekreuzt werden, ob die jeweilige Fertigkeit ggf. nicht relevant ist; in Spalte D, ob die Fertigkeit besonders wichtig ist.</t>
  </si>
  <si>
    <t>bearbeitbare Aufgaben:</t>
  </si>
  <si>
    <t>In grüner Schrift erscheinen die Fertigkeiten, die auf dem Blatt Trainingsplan als erledigt angekreuzt wurden.</t>
  </si>
  <si>
    <t>Mit den folgenden beiden Tabellenblättern lässt sich die Vorbereitung auf das Mathematikabitur strukturieren und unterstützen.</t>
  </si>
  <si>
    <t>Diejenigen Abiture oder Teile von Abituren, welche (aufgrund der erledigten Fertigkeiten) bereits bearbeitet werden können, sind grün hinterlegt.</t>
  </si>
  <si>
    <t>Quadratische Gleichungen lösen</t>
  </si>
  <si>
    <t>Bruchgleichungen lösen</t>
  </si>
  <si>
    <t>Potenzgleichungen mit ganzzahligen Exponenten lösen</t>
  </si>
  <si>
    <t>Betragsgleichungen lösen</t>
  </si>
  <si>
    <t>Ungleichungen lösen</t>
  </si>
  <si>
    <t>Lineare Gleichungssysteme (LGS) lösen</t>
  </si>
  <si>
    <t>Potenzfunktionen ableiten</t>
  </si>
  <si>
    <t>Mit der Faktorregel ableiten</t>
  </si>
  <si>
    <t>Summen von Funktionen ableiten</t>
  </si>
  <si>
    <t>Produkte von Funktionen ableiten</t>
  </si>
  <si>
    <t>Exponentialfunktionen ableiten</t>
  </si>
  <si>
    <t>Die Gleichung der Tangente durch einen Punkt des Graphen aufstellen</t>
  </si>
  <si>
    <t>Den Berührpunkt einer Tangente mit vorgegebener Steigung bestimmen</t>
  </si>
  <si>
    <t>Untersuchen, ob sich zwei Graphen berühren</t>
  </si>
  <si>
    <t>Lokale Extrempunkte (Hoch- und Tiefpunkte) eines Graphen bestimmen</t>
  </si>
  <si>
    <t>Globale Extrempunkte eines Graphen bestimmen</t>
  </si>
  <si>
    <t>Wendepunkte bzw. Sattelpunkte eines Graphen bestimmen</t>
  </si>
  <si>
    <t>Funktionen auf Monotonie untersuchen</t>
  </si>
  <si>
    <t>Für ein Extremwertproblem eine Zielfunktion aufstellen</t>
  </si>
  <si>
    <t>Eine Stammfunktion angeben</t>
  </si>
  <si>
    <t>Eine Stammfunktion mit vorgegebenen Eigenschaften bestimmen</t>
  </si>
  <si>
    <t>Den Inhalt der Fläche zwischen Funktionsgraph und x-Achse berechnen</t>
  </si>
  <si>
    <t>Den Inhalt von Flächen zwischen zwei Funktionsgraphen berechnen</t>
  </si>
  <si>
    <t>Den Inhalt einer Fläche berechnen, die in x-Richtung ins Unendliche reicht</t>
  </si>
  <si>
    <t>Den Inhalt einer Fläche berechnen, die in y-Richtung ins Unendliche reicht</t>
  </si>
  <si>
    <t>Das Volumen eines ins Unendliche reichenden Rotationskörpers berechnen</t>
  </si>
  <si>
    <t>Mittelwerte bei stetigen Funktionen berechnen</t>
  </si>
  <si>
    <t>Funktionsgleichungen ganzrationaler Funktionen bestimmen</t>
  </si>
  <si>
    <t>Funktionsgleichungen von Exponentialfunktionen bestimmen</t>
  </si>
  <si>
    <t>Gemeinsame Punkte eines Graphen mit den Koordinatenachsen bestimmen</t>
  </si>
  <si>
    <t>Die Symmetrie von Graphen erkennen oder nachweisen</t>
  </si>
  <si>
    <t>Die Streckung (Stauchung) eines Graphen erkennen oder durchführen</t>
  </si>
  <si>
    <t>Die Verschiebung eines Graphen erkennen oder durchführen</t>
  </si>
  <si>
    <t>Asymptoten bei Graphen erkennen</t>
  </si>
  <si>
    <t>Folgerungen aus einer bekannten Bestandsfunktion ziehen</t>
  </si>
  <si>
    <t>Folgerungen aus der momentanen Änderungsrate ziehen</t>
  </si>
  <si>
    <t>Die Differenzialgleichung des exponentiellen Wachstums verwenden</t>
  </si>
  <si>
    <t>Die Differenzialgleichung des beschränkten Wachstums verwenden</t>
  </si>
  <si>
    <t>Eigenschaften von Graphen in Abhängigkeit vom Parameter bestimmen</t>
  </si>
  <si>
    <t>Ortskurven für besondere Punkte bei Funktionenscharen bestimmen</t>
  </si>
  <si>
    <t>Den Verbindungsvektor zweier Punkte aufstellen</t>
  </si>
  <si>
    <t>Die Länge eines Vektors berechnen</t>
  </si>
  <si>
    <t>Eine Linearkombination von Vektoren berechnen</t>
  </si>
  <si>
    <t>Überprüfen, ob drei Vektoren in einer Ebene liegen</t>
  </si>
  <si>
    <t>Ein Dreieck zu einem Parallelogramm ergänzen</t>
  </si>
  <si>
    <t>Das Skalarprodukt zweier Vektoren berechnen</t>
  </si>
  <si>
    <t>Einen Normalenvektor einer in Parameterform gegebenen Ebene bestimmen</t>
  </si>
  <si>
    <t>Eine Gleichung einer Lotgeraden zu einer Ebene aufstellen</t>
  </si>
  <si>
    <t>Punkte in das kartesische Koordinatensystem einzeichnen</t>
  </si>
  <si>
    <t>Eine Punktprobe bei einer Geraden durchführen</t>
  </si>
  <si>
    <t>Eine Parametergleichung einer Ebene aufstellen</t>
  </si>
  <si>
    <t>Eine Punktprobe bei einer Ebene durchführen</t>
  </si>
  <si>
    <t>Eine Koordinatengleichung einer Ebene durch drei gegebene Punkte aufstellen</t>
  </si>
  <si>
    <t>Den Schnittpunkt zweier Geraden bestimmen</t>
  </si>
  <si>
    <t>Die gegenseitige Lage zweier Geraden bestimmen</t>
  </si>
  <si>
    <t>Die gegenseitige Lage einer Geraden und einer Ebene bestimmen, wenn die Ebene in Koordinatenform gegeben ist</t>
  </si>
  <si>
    <t>Die gegenseitige Lage einer Geraden und einer Ebene bestimmen, wenn die Ebene in Parameterform gegeben ist</t>
  </si>
  <si>
    <t>Die Lage zweier Punkte bezüglich einer Ebene bestimmen</t>
  </si>
  <si>
    <t>Aufgaben zum Schattenwurf bearbeiten, wenn die Lichtquelle punktförmig ist</t>
  </si>
  <si>
    <t>Aufgaben zum Schattenwurf bearbeiten, wenn die Sonne die Lichtquelle ist</t>
  </si>
  <si>
    <t>Positionen von Objekten auf Geraden in Abhängigkeit von der Zeit bestimmen</t>
  </si>
  <si>
    <t>Den momentanen und den kleinsten Abstand bewegter Objekte bestimmen</t>
  </si>
  <si>
    <t>Einen Punkt an einer Ebene spiegeln</t>
  </si>
  <si>
    <t>Einen Punkt an einem Punkt spiegeln</t>
  </si>
  <si>
    <t>Einen Punkt an einer Geraden spiegeln</t>
  </si>
  <si>
    <t>Die Lage von in Koordinatenform gegebenen Ebenenscharen beschreiben</t>
  </si>
  <si>
    <t>Die Lage einer Ebenenschar bezüglich einer Geraden untersuchen</t>
  </si>
  <si>
    <t>Die Lage von Geradenscharen beschreiben</t>
  </si>
  <si>
    <t>Die Lage einer Geradenschar zu einer Ebene untersuchen</t>
  </si>
  <si>
    <t>Wahrscheinlichkeiten bei Laplace-Experimenten berechnen</t>
  </si>
  <si>
    <t>Wahrscheinlichkeiten bei mehrstufigen Zufallsexperimenten berechnen</t>
  </si>
  <si>
    <t>Die Pfadregeln bei gegebenen Wahrscheinlichkeiten anwenden</t>
  </si>
  <si>
    <t>Die Pfadregeln bei unbekannten Wahrscheinlichkeiten anwenden</t>
  </si>
  <si>
    <t>Entscheiden, ob ein Glücksspiel fair ist</t>
  </si>
  <si>
    <t>Ein Glücksspiel so anpassen, dass es fair wird</t>
  </si>
  <si>
    <t>Wahrscheinlichkeiten bei binomialverteilten Zufallsgrößen bestimmen</t>
  </si>
  <si>
    <t>Einen linksseitigen Signifikanztest durchführen</t>
  </si>
  <si>
    <t>Einen rechtsseitigen Signifikanztest durchführen</t>
  </si>
  <si>
    <t>Abitur 2016</t>
  </si>
  <si>
    <t>bearbeitbare Abituraufgaben oder Aufgabenteile</t>
  </si>
  <si>
    <t>benötigte Fertigkeiten; grün gefärbt sind die Fertigkeiten, die laut der Tabelle "Trainingsplan" (Spalte J) bereits erledigt sind</t>
  </si>
  <si>
    <t>Gewicht der Fertigkeit (Seitenzahl)</t>
  </si>
  <si>
    <t>In Spalte E wird ausgegeben, wieviel Zeit für die Fertigkeit eingeplant wird.</t>
  </si>
  <si>
    <t>In Spalte F steht für jede Fertigkeit das Datum, bis zu dem die Beschäftigung mit der Fertigkeit abgeschlossen sein sollte. Hierbei wird eine kontinuierliche Arbeitshaltung vorausgesetzt.</t>
  </si>
  <si>
    <t>In Spalte G steht ein tagesaktuell modifizierter Terminplan für alle noch nicht behandelten Fertigkeiten. Hierbei wird ausgewertet, welche der Fertigkeiten in Spalte J als erledigt angekreuzt wurden.</t>
  </si>
  <si>
    <t xml:space="preserve">Was muss ich lernen bzw. üben? 
Fertigkeiten </t>
  </si>
  <si>
    <t>Mein Trainingsplan zur Vorbereitung meiner Abiturprüfung</t>
  </si>
  <si>
    <t>erledigt
…das kann ich (jetzt)</t>
  </si>
  <si>
    <t>Zu erledigen bis (IdealPlan)</t>
  </si>
  <si>
    <t>Zu erledigen bis (tagesaktuell)</t>
  </si>
  <si>
    <t>Arbeits-Dauer (Tage)</t>
  </si>
  <si>
    <t>Auf dem zweiten Tabellenblatt sind für jeden Abitur-Aufgabenblock die benötigten Fertigkeiten (in derselben Reihenfolge wie im AbiCoach) aufgelistet.</t>
  </si>
  <si>
    <t>Erwartungswert und Standardabweichung einer Zufallsvariablen berechnen</t>
  </si>
  <si>
    <t>Erwartungswert und Standardabweichung einer Binomialverteilung bestimmen</t>
  </si>
  <si>
    <t>Einen zweiseitigen Signifikanztest durchführen</t>
  </si>
  <si>
    <t>Wahrscheinlichkeiten bei stetigen Verteilungen berechnen</t>
  </si>
  <si>
    <t>Erwartungswert und Standardabweichung bei stetigen Verteilungen berechnen</t>
  </si>
  <si>
    <t>Wahrscheinlichkeiten und Intervallgrenzen bei einer Normalverteilung berechnen</t>
  </si>
  <si>
    <t>Weiterführende Aufgaben zu Normalverteilungen bearbeiten</t>
  </si>
  <si>
    <t>Eine Übergangsmatrix mit einem Zustandsvektor multiplizieren</t>
  </si>
  <si>
    <t>Eine stochastische Matrix mit einer stochastischen Matrix multiplizieren</t>
  </si>
  <si>
    <t>Einen Zustandsvektor eines mehrstufigen stochastischen Prozesses bestimmen</t>
  </si>
  <si>
    <t>Eine Grenzverteilung bei einem stochastischen Prozess bestimmen</t>
  </si>
  <si>
    <t>Den Vorgänger eines Zustandsvektors bestimmen</t>
  </si>
  <si>
    <t>Weiterführende Aufgaben zu stochastischen Prozessen bearbeiten</t>
  </si>
  <si>
    <t>Prüfungsteil A</t>
  </si>
  <si>
    <t>Prüfungsteil B Aufgabe B1</t>
  </si>
  <si>
    <t>Prüfungsteil B Aufgabe B2</t>
  </si>
  <si>
    <t>Prüfungsteil B Aufgabe B3</t>
  </si>
  <si>
    <t>Prüfungsteil B Aufgabe B4</t>
  </si>
  <si>
    <t>Eine Integralfunktion angeben und Integrale berechnen</t>
  </si>
  <si>
    <t>Das Volumen eines endlichen Rotationskörpers berechnen</t>
  </si>
  <si>
    <t>Das Volumen eines endlichen Rotationskörpers, der hohl ist, berechnen</t>
  </si>
  <si>
    <t>Den Winkel zwischen Vektoren berechnen</t>
  </si>
  <si>
    <t>Den Schnittwinkel zwischen Geraden berechnen</t>
  </si>
  <si>
    <t>Den Einfluss von n und p auf den Graphen einer Binomialverteilung verstehen</t>
  </si>
  <si>
    <t>Nachweisen, dass eine Wahrscheinlichkeitsdichte vorliegt</t>
  </si>
  <si>
    <t>Prüfungsteil B Aufgabe B5</t>
  </si>
  <si>
    <t>Abitur 2017</t>
  </si>
  <si>
    <t>Den Schnittwinkel einer Geraden mit der x-Achse berechnen</t>
  </si>
  <si>
    <r>
      <t>Aussagen über die Ableitungsfunktion f' bei gegebenem Graphen G</t>
    </r>
    <r>
      <rPr>
        <b/>
        <vertAlign val="subscript"/>
        <sz val="11"/>
        <rFont val="Calibri"/>
        <family val="2"/>
        <scheme val="minor"/>
      </rPr>
      <t>f</t>
    </r>
    <r>
      <rPr>
        <b/>
        <sz val="11"/>
        <rFont val="Calibri"/>
        <family val="2"/>
        <scheme val="minor"/>
      </rPr>
      <t xml:space="preserve"> treffen</t>
    </r>
  </si>
  <si>
    <r>
      <t>Aussagen über die Funktion f bei gegebenem Graphen G</t>
    </r>
    <r>
      <rPr>
        <b/>
        <vertAlign val="subscript"/>
        <sz val="11"/>
        <rFont val="Calibri"/>
        <family val="2"/>
        <scheme val="minor"/>
      </rPr>
      <t>F</t>
    </r>
    <r>
      <rPr>
        <b/>
        <sz val="11"/>
        <rFont val="Calibri"/>
        <family val="2"/>
        <scheme val="minor"/>
      </rPr>
      <t xml:space="preserve"> treffen</t>
    </r>
  </si>
  <si>
    <r>
      <t>Aussagen über Stammfunktionen F bei gegebenem Graphen G</t>
    </r>
    <r>
      <rPr>
        <b/>
        <vertAlign val="subscript"/>
        <sz val="11"/>
        <rFont val="Calibri"/>
        <family val="2"/>
        <scheme val="minor"/>
      </rPr>
      <t>f</t>
    </r>
    <r>
      <rPr>
        <b/>
        <sz val="11"/>
        <rFont val="Calibri"/>
        <family val="2"/>
        <scheme val="minor"/>
      </rPr>
      <t xml:space="preserve"> treffen</t>
    </r>
  </si>
  <si>
    <t>Überprüfen, ob drei Punkte auf derselben Geraden liegen</t>
  </si>
  <si>
    <t>69a</t>
  </si>
  <si>
    <t>69b</t>
  </si>
  <si>
    <t>71a</t>
  </si>
  <si>
    <t>71b</t>
  </si>
  <si>
    <t>76a</t>
  </si>
  <si>
    <t>76b</t>
  </si>
  <si>
    <t>Den Winkel zwischen einer Geraden und einer Ebene berechnen</t>
  </si>
  <si>
    <t>Den Winkel zwischen Flächen und Kanten von Körpern berechnen</t>
  </si>
  <si>
    <t>Den Abstand eines Punktes von einer Ebene berechnen</t>
  </si>
  <si>
    <t>Den Abstand eines Punktes von einer Geraden berechnen</t>
  </si>
  <si>
    <t>Den Abstand zweier paralleler Geraden berechnen</t>
  </si>
  <si>
    <t>83a</t>
  </si>
  <si>
    <t>83b</t>
  </si>
  <si>
    <t>Den Abstand zweier windschiefer Geraden berechnen ohne Angabe der Punkte mit minimalem Abstand</t>
  </si>
  <si>
    <t>Den Abstand zweier windschiefer Geraden berechnen mit Angabe der Punkte mit minimalem Abstand</t>
  </si>
  <si>
    <t>Den Abstand einer Geraden von einer Ebene berechnen</t>
  </si>
  <si>
    <t>Den Abstand zweier Ebenen berechnen</t>
  </si>
  <si>
    <t>112a</t>
  </si>
  <si>
    <t>112b</t>
  </si>
  <si>
    <t>Verbale Beschreibung und Übergangsdiagramm ineinander überführen</t>
  </si>
  <si>
    <t>Verbale Beschreibung und Übergangsmatrix ineinander überführen</t>
  </si>
  <si>
    <t>112c</t>
  </si>
  <si>
    <t>Übergangsdiagramm und Übergangsmatrix ineinander überführen</t>
  </si>
  <si>
    <t>Abitur 2018</t>
  </si>
  <si>
    <t>Den Schnittwinkel zwischen Ebenen berechnen, wenn beide Ebenen in Koordinatenform gegeben sind</t>
  </si>
  <si>
    <t>Den Schnittwinkel zwischen Ebenen berechnen, wenn eine Ebene in Parameter-, die andere in Koordinatenform gegeben ist</t>
  </si>
  <si>
    <t>Die Länge n einer Bernoulli-Kette bestimmen</t>
  </si>
  <si>
    <t>Mein AbiCoach Mathematik NW LK 2020: Erläuterungen zu den Tabellenblättern</t>
  </si>
  <si>
    <t xml:space="preserve">                  © Ernst Klett Verlag GmbH, Stuttgart 2019 | www.klett.de | Alle Rechte vorbehalten  </t>
  </si>
  <si>
    <t>Abitur 2019</t>
  </si>
  <si>
    <t>Lineare Gleichungen lösen</t>
  </si>
  <si>
    <t>In den Zeilen 12 bis 135 sind die zu übenden Fertigkeiten verzeichnet.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</si>
</sst>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
  </numFmts>
  <fonts count="10" x14ac:knownFonts="1">
    <font>
      <sz val="11"/>
      <color theme="1"/>
      <name val="Calibri"/>
      <family val="2"/>
      <scheme val="minor"/>
    </font>
    <font>
      <b/>
      <sz val="18"/>
      <color theme="1"/>
      <name val="Calibri"/>
      <family val="2"/>
      <scheme val="minor"/>
    </font>
    <font>
      <sz val="11"/>
      <color rgb="FF006100"/>
      <name val="Calibri"/>
      <family val="2"/>
      <scheme val="minor"/>
    </font>
    <font>
      <sz val="9"/>
      <color indexed="81"/>
      <name val="Tahoma"/>
      <family val="2"/>
    </font>
    <font>
      <sz val="10"/>
      <color indexed="81"/>
      <name val="Tahoma"/>
      <family val="2"/>
    </font>
    <font>
      <b/>
      <sz val="11"/>
      <color theme="1"/>
      <name val="Calibri"/>
      <family val="2"/>
      <scheme val="minor"/>
    </font>
    <font>
      <b/>
      <sz val="10"/>
      <name val="Arial"/>
      <family val="2"/>
    </font>
    <font>
      <sz val="11"/>
      <color rgb="FFFF0000"/>
      <name val="Calibri"/>
      <family val="2"/>
      <scheme val="minor"/>
    </font>
    <font>
      <b/>
      <sz val="11"/>
      <name val="Calibri"/>
      <family val="2"/>
      <scheme val="minor"/>
    </font>
    <font>
      <b/>
      <vertAlign val="subscript"/>
      <sz val="1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rgb="FFC6EFCE"/>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0" applyNumberFormat="0" applyBorder="0" applyAlignment="0" applyProtection="0"/>
  </cellStyleXfs>
  <cellXfs count="54">
    <xf numFmtId="0" fontId="0" fillId="0" borderId="0" xfId="0"/>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65" fontId="0" fillId="0" borderId="0" xfId="0" applyNumberFormat="1" applyAlignment="1">
      <alignment horizontal="center" vertical="top"/>
    </xf>
    <xf numFmtId="0" fontId="0" fillId="0" borderId="0" xfId="0" applyAlignment="1" applyProtection="1">
      <alignment horizontal="center" vertical="center"/>
      <protection locked="0"/>
    </xf>
    <xf numFmtId="0" fontId="2" fillId="0" borderId="0" xfId="1" applyFill="1" applyAlignment="1" applyProtection="1">
      <alignment vertical="center"/>
      <protection locked="0"/>
    </xf>
    <xf numFmtId="166" fontId="0" fillId="0" borderId="0" xfId="0" applyNumberFormat="1" applyAlignment="1">
      <alignment vertical="center"/>
    </xf>
    <xf numFmtId="0" fontId="0" fillId="0" borderId="0" xfId="0" applyAlignment="1">
      <alignment vertical="center"/>
    </xf>
    <xf numFmtId="14" fontId="0" fillId="2" borderId="2" xfId="0" applyNumberFormat="1" applyFill="1" applyBorder="1" applyAlignment="1">
      <alignment horizontal="center" vertical="center"/>
    </xf>
    <xf numFmtId="14" fontId="0" fillId="2" borderId="4" xfId="0" applyNumberFormat="1" applyFill="1" applyBorder="1" applyAlignment="1">
      <alignment horizontal="center" vertical="center"/>
    </xf>
    <xf numFmtId="0" fontId="1" fillId="4" borderId="0" xfId="0" applyFont="1" applyFill="1"/>
    <xf numFmtId="0" fontId="0" fillId="4" borderId="0" xfId="0" applyFill="1"/>
    <xf numFmtId="0" fontId="1" fillId="4" borderId="0" xfId="0" applyFont="1" applyFill="1" applyAlignment="1">
      <alignment horizontal="center"/>
    </xf>
    <xf numFmtId="0" fontId="0" fillId="4" borderId="0" xfId="0" applyFill="1" applyBorder="1"/>
    <xf numFmtId="0" fontId="0" fillId="4" borderId="0" xfId="0" applyFill="1" applyBorder="1" applyAlignment="1">
      <alignment horizontal="center"/>
    </xf>
    <xf numFmtId="0" fontId="0" fillId="4" borderId="0" xfId="0" applyFill="1" applyAlignment="1">
      <alignment horizontal="center"/>
    </xf>
    <xf numFmtId="0" fontId="0" fillId="4" borderId="0" xfId="0" applyFill="1" applyBorder="1" applyAlignment="1">
      <alignment horizontal="right"/>
    </xf>
    <xf numFmtId="164" fontId="0" fillId="4" borderId="1" xfId="0" applyNumberFormat="1" applyFill="1" applyBorder="1"/>
    <xf numFmtId="164" fontId="0" fillId="4" borderId="2" xfId="0" applyNumberFormat="1" applyFill="1" applyBorder="1"/>
    <xf numFmtId="164" fontId="0" fillId="4" borderId="3" xfId="0" applyNumberFormat="1" applyFill="1" applyBorder="1"/>
    <xf numFmtId="164" fontId="0" fillId="4" borderId="4" xfId="0" applyNumberFormat="1" applyFill="1" applyBorder="1"/>
    <xf numFmtId="14" fontId="0" fillId="4" borderId="0" xfId="0" applyNumberFormat="1" applyFill="1" applyBorder="1" applyAlignment="1">
      <alignment horizontal="center" vertical="center"/>
    </xf>
    <xf numFmtId="0" fontId="0" fillId="4" borderId="2" xfId="0" applyFill="1" applyBorder="1"/>
    <xf numFmtId="0" fontId="0" fillId="4" borderId="4" xfId="0" applyFill="1" applyBorder="1"/>
    <xf numFmtId="14" fontId="0" fillId="2" borderId="1" xfId="0" applyNumberFormat="1" applyFill="1" applyBorder="1" applyAlignment="1" applyProtection="1">
      <alignment horizontal="center" vertical="center"/>
      <protection locked="0"/>
    </xf>
    <xf numFmtId="14" fontId="0" fillId="2" borderId="3" xfId="0" applyNumberFormat="1" applyFill="1" applyBorder="1" applyAlignment="1" applyProtection="1">
      <alignment horizontal="center" vertical="center"/>
      <protection locked="0"/>
    </xf>
    <xf numFmtId="0" fontId="0" fillId="4" borderId="0" xfId="0" applyFont="1" applyFill="1" applyAlignment="1">
      <alignment horizontal="center" vertical="center" wrapText="1"/>
    </xf>
    <xf numFmtId="0" fontId="0" fillId="4" borderId="0" xfId="0" applyFont="1" applyFill="1" applyAlignment="1">
      <alignment horizontal="center" vertical="center"/>
    </xf>
    <xf numFmtId="0" fontId="5" fillId="0" borderId="0" xfId="0" applyFont="1" applyAlignment="1">
      <alignment wrapText="1"/>
    </xf>
    <xf numFmtId="0" fontId="5" fillId="0" borderId="0" xfId="0" applyFont="1"/>
    <xf numFmtId="0" fontId="0" fillId="0" borderId="0" xfId="0" applyAlignment="1">
      <alignment horizontal="right"/>
    </xf>
    <xf numFmtId="0" fontId="8" fillId="0" borderId="0" xfId="0" applyFont="1" applyAlignment="1">
      <alignment wrapText="1"/>
    </xf>
    <xf numFmtId="0" fontId="7" fillId="0" borderId="0" xfId="0" applyFont="1"/>
    <xf numFmtId="0" fontId="7" fillId="4" borderId="0" xfId="0" applyFont="1" applyFill="1" applyBorder="1"/>
    <xf numFmtId="167" fontId="0" fillId="4" borderId="0" xfId="0" applyNumberFormat="1" applyFill="1" applyBorder="1" applyAlignment="1">
      <alignment horizontal="center"/>
    </xf>
    <xf numFmtId="167" fontId="0" fillId="4" borderId="0" xfId="0" applyNumberFormat="1" applyFill="1" applyAlignment="1">
      <alignment horizontal="center"/>
    </xf>
    <xf numFmtId="167" fontId="0" fillId="0" borderId="0" xfId="0" applyNumberFormat="1" applyFont="1" applyAlignment="1">
      <alignment horizontal="center" vertical="center" wrapText="1"/>
    </xf>
    <xf numFmtId="167" fontId="0" fillId="0" borderId="0" xfId="0" applyNumberFormat="1" applyAlignment="1">
      <alignment horizontal="center" vertical="center"/>
    </xf>
    <xf numFmtId="167" fontId="0" fillId="0" borderId="0" xfId="0" applyNumberFormat="1" applyAlignment="1">
      <alignment horizontal="center"/>
    </xf>
    <xf numFmtId="167" fontId="1" fillId="4" borderId="0" xfId="0" applyNumberFormat="1" applyFont="1" applyFill="1" applyAlignment="1">
      <alignment horizontal="center"/>
    </xf>
    <xf numFmtId="167" fontId="0" fillId="4" borderId="0" xfId="0" applyNumberFormat="1" applyFont="1" applyFill="1" applyAlignment="1">
      <alignment horizontal="center" vertical="center" wrapText="1"/>
    </xf>
    <xf numFmtId="167" fontId="0" fillId="4" borderId="0" xfId="0" applyNumberFormat="1" applyFill="1" applyAlignment="1">
      <alignment vertical="center"/>
    </xf>
    <xf numFmtId="167" fontId="0" fillId="4" borderId="0" xfId="0" applyNumberFormat="1" applyFill="1"/>
    <xf numFmtId="167" fontId="0" fillId="0" borderId="0" xfId="0" applyNumberFormat="1"/>
    <xf numFmtId="0" fontId="0" fillId="0" borderId="0" xfId="0" applyAlignment="1">
      <alignment horizontal="left"/>
    </xf>
    <xf numFmtId="0" fontId="0" fillId="0" borderId="0" xfId="0" applyAlignment="1">
      <alignment horizontal="left"/>
    </xf>
    <xf numFmtId="0" fontId="7" fillId="0" borderId="0" xfId="0" applyFont="1" applyAlignment="1">
      <alignment horizontal="left"/>
    </xf>
    <xf numFmtId="0" fontId="6" fillId="0" borderId="0" xfId="0" applyFont="1" applyBorder="1" applyAlignment="1">
      <alignment horizontal="left" vertical="center"/>
    </xf>
    <xf numFmtId="0" fontId="1" fillId="5" borderId="0" xfId="0" applyFont="1" applyFill="1" applyAlignment="1">
      <alignment horizontal="left"/>
    </xf>
    <xf numFmtId="0" fontId="0" fillId="0" borderId="0" xfId="0" applyAlignment="1">
      <alignment horizontal="left"/>
    </xf>
    <xf numFmtId="0" fontId="0" fillId="0" borderId="0" xfId="0" applyFill="1"/>
  </cellXfs>
  <cellStyles count="2">
    <cellStyle name="Gut" xfId="1" builtinId="26"/>
    <cellStyle name="Standard" xfId="0" builtinId="0"/>
  </cellStyles>
  <dxfs count="49">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ont>
        <color rgb="FF92D050"/>
      </font>
      <fill>
        <patternFill patternType="none">
          <bgColor auto="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67" formatCode="0.0"/>
      <alignment vertical="center" textRotation="0" wrapText="0" justifyLastLine="0" shrinkToFit="0" readingOrder="0"/>
    </dxf>
    <dxf>
      <alignment vertical="center" textRotation="0" wrapText="0" justifyLastLine="0" shrinkToFit="0" readingOrder="0"/>
    </dxf>
    <dxf>
      <numFmt numFmtId="166" formatCode="#,##0.000"/>
      <alignment vertical="center" textRotation="0" wrapText="0" justifyLastLine="0" shrinkToFit="0" readingOrder="0"/>
    </dxf>
    <dxf>
      <numFmt numFmtId="166" formatCode="#,##0.000"/>
      <alignment vertical="center" textRotation="0" wrapText="0" justifyLastLine="0" shrinkToFit="0" readingOrder="0"/>
    </dxf>
    <dxf>
      <numFmt numFmtId="166" formatCode="#,##0.000"/>
      <alignment vertical="center" textRotation="0" wrapText="0" justifyLastLine="0" shrinkToFit="0" readingOrder="0"/>
    </dxf>
    <dxf>
      <alignment horizontal="center" vertical="center" textRotation="0" wrapText="0" indent="0" justifyLastLine="0" shrinkToFit="0" readingOrder="0"/>
    </dxf>
    <dxf>
      <numFmt numFmtId="166" formatCode="#,##0.000"/>
      <alignment vertical="center" textRotation="0" wrapText="0" justifyLastLine="0" shrinkToFit="0" readingOrder="0"/>
    </dxf>
    <dxf>
      <numFmt numFmtId="166" formatCode="#,##0.000"/>
      <alignment vertical="center" textRotation="0" wrapTex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fill>
        <patternFill patternType="none">
          <fgColor indexed="64"/>
          <bgColor auto="1"/>
        </patternFill>
      </fill>
      <alignment vertical="center" textRotation="0" wrapText="0" justifyLastLine="0" shrinkToFit="0" readingOrder="0"/>
      <protection locked="0" hidden="0"/>
    </dxf>
    <dxf>
      <fill>
        <patternFill patternType="none">
          <fgColor indexed="64"/>
          <bgColor auto="1"/>
        </patternFill>
      </fill>
      <alignment vertical="center" textRotation="0" wrapText="0" justifyLastLine="0" shrinkToFit="0" readingOrder="0"/>
      <protection locked="0" hidden="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67" formatCode="0.0"/>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general" vertical="bottom" textRotation="0" wrapText="1" indent="0" justifyLastLine="0" shrinkToFit="0" readingOrder="0"/>
    </dxf>
    <dxf>
      <numFmt numFmtId="165" formatCode="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color theme="0" tint="-0.34998626667073579"/>
      </font>
    </dxf>
    <dxf>
      <fill>
        <patternFill>
          <bgColor rgb="FF92D050"/>
        </patternFill>
      </fill>
    </dxf>
    <dxf>
      <font>
        <b val="0"/>
        <i val="0"/>
        <color rgb="FFFF0000"/>
      </font>
      <fill>
        <patternFill patternType="none">
          <bgColor auto="1"/>
        </patternFill>
      </fill>
    </dxf>
    <dxf>
      <font>
        <color theme="0" tint="-0.34998626667073579"/>
      </font>
    </dxf>
    <dxf>
      <fill>
        <patternFill>
          <bgColor rgb="FF92D050"/>
        </patternFill>
      </fill>
    </dxf>
  </dxfs>
  <tableStyles count="0" defaultTableStyle="TableStyleMedium2" defaultPivotStyle="PivotStyleLight16"/>
  <colors>
    <mruColors>
      <color rgb="FF6CA62C"/>
      <color rgb="FFFFFF99"/>
      <color rgb="FFFFD96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C:\Dokumente%20und%20Einstellungen\Ilona\Anwendungsdaten\Microsoft\Klett_sw-Logo\Klett_LAw_S_25breit.pn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C:\Dokumente%20und%20Einstellungen\Ilona\Anwendungsdaten\Microsoft\Klett_sw-Logo\Klett_LAw_S_25breit.png"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C:\Dokumente%20und%20Einstellungen\Ilona\Anwendungsdaten\Microsoft\Klett_sw-Logo\Klett_LAw_S_25breit.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xdr:colOff>
      <xdr:row>19</xdr:row>
      <xdr:rowOff>7</xdr:rowOff>
    </xdr:from>
    <xdr:to>
      <xdr:col>0</xdr:col>
      <xdr:colOff>631510</xdr:colOff>
      <xdr:row>19</xdr:row>
      <xdr:rowOff>315754</xdr:rowOff>
    </xdr:to>
    <xdr:pic>
      <xdr:nvPicPr>
        <xdr:cNvPr id="3" name="Grafik 2" descr="C:\Dokumente und Einstellungen\Ilona\Anwendungsdaten\Microsoft\Klett_sw-Logo\Klett_LAw_S_25breit.pn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7" y="3914782"/>
          <a:ext cx="631493" cy="315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135</xdr:row>
      <xdr:rowOff>190492</xdr:rowOff>
    </xdr:from>
    <xdr:to>
      <xdr:col>1</xdr:col>
      <xdr:colOff>294944</xdr:colOff>
      <xdr:row>136</xdr:row>
      <xdr:rowOff>315739</xdr:rowOff>
    </xdr:to>
    <xdr:pic>
      <xdr:nvPicPr>
        <xdr:cNvPr id="2" name="Grafik 2" descr="C:\Dokumente und Einstellungen\Ilona\Anwendungsdaten\Microsoft\Klett_sw-Logo\Klett_LAw_S_25breit.pn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 y="6584942"/>
          <a:ext cx="631493" cy="315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31</xdr:row>
      <xdr:rowOff>190492</xdr:rowOff>
    </xdr:from>
    <xdr:to>
      <xdr:col>1</xdr:col>
      <xdr:colOff>294944</xdr:colOff>
      <xdr:row>32</xdr:row>
      <xdr:rowOff>315739</xdr:rowOff>
    </xdr:to>
    <xdr:pic>
      <xdr:nvPicPr>
        <xdr:cNvPr id="3" name="Grafik 2" descr="C:\Dokumente und Einstellungen\Ilona\Anwendungsdaten\Microsoft\Klett_sw-Logo\Klett_LAw_S_25breit.pn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 y="6581767"/>
          <a:ext cx="628318" cy="315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elle2" displayName="Tabelle2" ref="A11:S135" totalsRowShown="0" headerRowDxfId="43">
  <tableColumns count="19">
    <tableColumn id="1" name="Lfd. Nr." dataDxfId="42"/>
    <tableColumn id="2" name="Was muss ich lernen bzw. üben? _x000a_Fertigkeiten " dataDxfId="41"/>
    <tableColumn id="3" name="Für mich nicht relevant" dataDxfId="40"/>
    <tableColumn id="4" name="Für mich besonders wichtig" dataDxfId="39"/>
    <tableColumn id="5" name="Arbeits-Dauer (Tage)" dataDxfId="38">
      <calculatedColumnFormula>$C$6*L12</calculatedColumnFormula>
    </tableColumn>
    <tableColumn id="6" name="Zu erledigen bis (IdealPlan)" dataDxfId="37">
      <calculatedColumnFormula>IF(E12&gt;0,C$4+M12,"")</calculatedColumnFormula>
    </tableColumn>
    <tableColumn id="7" name="Zu erledigen bis (tagesaktuell)" dataDxfId="36">
      <calculatedColumnFormula>IF(P12&gt;0,C$3+Q12,"")</calculatedColumnFormula>
    </tableColumn>
    <tableColumn id="8" name="Wer könnte mir helfen" dataDxfId="35" dataCellStyle="Gut"/>
    <tableColumn id="9" name="Wichtige Termine im Zeitraum" dataDxfId="34" dataCellStyle="Gut"/>
    <tableColumn id="10" name="erledigt_x000a_…das kann ich (jetzt)" dataDxfId="33"/>
    <tableColumn id="11" name="Gewicht Gesamt" dataDxfId="32">
      <calculatedColumnFormula>IF(C12="X",0,IF(D12="x",2*Tabelle2[[#This Row],[Gewicht der Fertigkeit (Seitenzahl)]],1*Tabelle2[[#This Row],[Gewicht der Fertigkeit (Seitenzahl)]]))</calculatedColumnFormula>
    </tableColumn>
    <tableColumn id="12" name="E-Zeit Anteil" dataDxfId="31">
      <calculatedColumnFormula>K12/SUM(K$11:K$144)</calculatedColumnFormula>
    </tableColumn>
    <tableColumn id="13" name="Tage gesamt" dataDxfId="30">
      <calculatedColumnFormula>+E12+M11</calculatedColumnFormula>
    </tableColumn>
    <tableColumn id="14" name="Gewicht Gesamt2" dataDxfId="29">
      <calculatedColumnFormula>IF(J12="X",0,K12)</calculatedColumnFormula>
    </tableColumn>
    <tableColumn id="15" name="E-Zeit Anteil2" dataDxfId="28">
      <calculatedColumnFormula>N12/SUM(N$11:N$144)</calculatedColumnFormula>
    </tableColumn>
    <tableColumn id="16" name="Zeit_x000a_[d]" dataDxfId="27">
      <calculatedColumnFormula>$C$8*O12</calculatedColumnFormula>
    </tableColumn>
    <tableColumn id="17" name="Tage gesamt2" dataDxfId="26">
      <calculatedColumnFormula>+P12+Q11</calculatedColumnFormula>
    </tableColumn>
    <tableColumn id="18" name="Datums_x000a_check" dataDxfId="25">
      <calculatedColumnFormula>IF($C$3&gt;$C$4+M12,1,0)</calculatedColumnFormula>
    </tableColumn>
    <tableColumn id="20" name="Gewicht der Fertigkeit (Seitenzahl)" dataDxfId="24"/>
  </tableColumns>
  <tableStyleInfo name="TableStyleLight16"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
  <sheetViews>
    <sheetView tabSelected="1" workbookViewId="0">
      <selection sqref="A1:O1"/>
    </sheetView>
  </sheetViews>
  <sheetFormatPr baseColWidth="10" defaultRowHeight="15" x14ac:dyDescent="0.25"/>
  <cols>
    <col min="1" max="1" width="11.42578125" customWidth="1"/>
  </cols>
  <sheetData>
    <row r="1" spans="1:43" ht="23.25" x14ac:dyDescent="0.35">
      <c r="A1" s="51" t="s">
        <v>188</v>
      </c>
      <c r="B1" s="51"/>
      <c r="C1" s="51"/>
      <c r="D1" s="51"/>
      <c r="E1" s="51"/>
      <c r="F1" s="51"/>
      <c r="G1" s="51"/>
      <c r="H1" s="51"/>
      <c r="I1" s="51"/>
      <c r="J1" s="51"/>
      <c r="K1" s="51"/>
      <c r="L1" s="51"/>
      <c r="M1" s="51"/>
      <c r="N1" s="51"/>
      <c r="O1" s="51"/>
      <c r="P1" s="15"/>
      <c r="Q1" s="15"/>
      <c r="R1" s="15"/>
      <c r="S1" s="15"/>
      <c r="T1" s="15"/>
      <c r="U1" s="15"/>
      <c r="V1" s="14"/>
      <c r="W1" s="14"/>
      <c r="X1" s="14"/>
      <c r="Y1" s="14"/>
      <c r="Z1" s="14"/>
      <c r="AA1" s="14"/>
      <c r="AB1" s="14"/>
      <c r="AC1" s="14"/>
      <c r="AD1" s="14"/>
      <c r="AE1" s="14"/>
      <c r="AF1" s="14"/>
      <c r="AG1" s="14"/>
      <c r="AH1" s="14"/>
      <c r="AI1" s="14"/>
      <c r="AJ1" s="14"/>
      <c r="AK1" s="14"/>
      <c r="AL1" s="14"/>
      <c r="AM1" s="14"/>
      <c r="AN1" s="14"/>
      <c r="AO1" s="14"/>
      <c r="AP1" s="14"/>
      <c r="AQ1" s="14"/>
    </row>
    <row r="2" spans="1:43" x14ac:dyDescent="0.25">
      <c r="A2" t="s">
        <v>35</v>
      </c>
    </row>
    <row r="4" spans="1:43" x14ac:dyDescent="0.25">
      <c r="A4" s="32" t="s">
        <v>30</v>
      </c>
    </row>
    <row r="5" spans="1:43" x14ac:dyDescent="0.25">
      <c r="A5" t="s">
        <v>31</v>
      </c>
    </row>
    <row r="6" spans="1:43" x14ac:dyDescent="0.25">
      <c r="A6" t="s">
        <v>192</v>
      </c>
      <c r="B6" s="53"/>
    </row>
    <row r="7" spans="1:43" x14ac:dyDescent="0.25">
      <c r="A7" t="s">
        <v>32</v>
      </c>
    </row>
    <row r="8" spans="1:43" x14ac:dyDescent="0.25">
      <c r="A8" t="s">
        <v>119</v>
      </c>
    </row>
    <row r="9" spans="1:43" x14ac:dyDescent="0.25">
      <c r="A9" t="s">
        <v>120</v>
      </c>
    </row>
    <row r="10" spans="1:43" x14ac:dyDescent="0.25">
      <c r="A10" t="s">
        <v>121</v>
      </c>
    </row>
    <row r="12" spans="1:43" x14ac:dyDescent="0.25">
      <c r="A12" s="32" t="s">
        <v>33</v>
      </c>
    </row>
    <row r="13" spans="1:43" x14ac:dyDescent="0.25">
      <c r="A13" t="s">
        <v>128</v>
      </c>
    </row>
    <row r="14" spans="1:43" x14ac:dyDescent="0.25">
      <c r="A14" t="s">
        <v>34</v>
      </c>
    </row>
    <row r="15" spans="1:43" x14ac:dyDescent="0.25">
      <c r="A15" t="s">
        <v>36</v>
      </c>
    </row>
    <row r="20" spans="1:15" ht="29.25" customHeight="1" x14ac:dyDescent="0.25">
      <c r="A20" s="50" t="s">
        <v>189</v>
      </c>
      <c r="B20" s="50"/>
      <c r="C20" s="50"/>
      <c r="D20" s="50"/>
      <c r="E20" s="50"/>
      <c r="F20" s="50"/>
      <c r="G20" s="50"/>
      <c r="H20" s="50"/>
      <c r="I20" s="50"/>
      <c r="J20" s="50"/>
      <c r="K20" s="50"/>
      <c r="L20" s="50"/>
      <c r="M20" s="50"/>
      <c r="N20" s="50"/>
      <c r="O20" s="50"/>
    </row>
  </sheetData>
  <mergeCells count="2">
    <mergeCell ref="A20:O20"/>
    <mergeCell ref="A1:O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Q148"/>
  <sheetViews>
    <sheetView zoomScaleNormal="100" workbookViewId="0">
      <pane ySplit="11" topLeftCell="A12" activePane="bottomLeft" state="frozen"/>
      <selection pane="bottomLeft" sqref="A1:K1"/>
    </sheetView>
  </sheetViews>
  <sheetFormatPr baseColWidth="10" defaultRowHeight="15" x14ac:dyDescent="0.25"/>
  <cols>
    <col min="1" max="1" width="5" customWidth="1"/>
    <col min="2" max="2" width="48.140625" customWidth="1"/>
    <col min="3" max="4" width="10.28515625" customWidth="1"/>
    <col min="5" max="5" width="7.7109375" style="41" customWidth="1"/>
    <col min="6" max="6" width="13" customWidth="1"/>
    <col min="7" max="7" width="13" style="1" customWidth="1"/>
    <col min="8" max="8" width="18.5703125" style="1" customWidth="1"/>
    <col min="9" max="9" width="30" style="1" customWidth="1"/>
    <col min="10" max="10" width="14.42578125" customWidth="1"/>
    <col min="11" max="11" width="17.5703125" hidden="1" customWidth="1"/>
    <col min="12" max="12" width="19.85546875" hidden="1" customWidth="1"/>
    <col min="13" max="13" width="19" hidden="1" customWidth="1"/>
    <col min="14" max="14" width="18.5703125" hidden="1" customWidth="1"/>
    <col min="15" max="15" width="15.140625" style="1" hidden="1" customWidth="1"/>
    <col min="16" max="16" width="7.140625" style="1" hidden="1" customWidth="1"/>
    <col min="17" max="17" width="15.140625" style="1" hidden="1" customWidth="1"/>
    <col min="18" max="18" width="8.28515625" style="1" hidden="1" customWidth="1"/>
    <col min="19" max="19" width="13.140625" style="38" hidden="1" customWidth="1"/>
    <col min="20" max="20" width="7.140625" style="18" hidden="1" customWidth="1"/>
    <col min="21" max="21" width="8.42578125" style="18" hidden="1" customWidth="1"/>
    <col min="22" max="22" width="7.28515625" style="14" hidden="1" customWidth="1"/>
    <col min="23" max="27" width="11.42578125" style="14" hidden="1" customWidth="1"/>
    <col min="28" max="43" width="11.42578125" style="14"/>
  </cols>
  <sheetData>
    <row r="1" spans="1:43" ht="23.25" x14ac:dyDescent="0.35">
      <c r="A1" s="51" t="s">
        <v>123</v>
      </c>
      <c r="B1" s="51"/>
      <c r="C1" s="51"/>
      <c r="D1" s="51"/>
      <c r="E1" s="51"/>
      <c r="F1" s="51"/>
      <c r="G1" s="51"/>
      <c r="H1" s="51"/>
      <c r="I1" s="51"/>
      <c r="J1" s="51"/>
      <c r="K1" s="51"/>
      <c r="L1" s="14"/>
      <c r="M1" s="14"/>
      <c r="N1" s="14"/>
      <c r="O1" s="15"/>
      <c r="P1" s="15"/>
      <c r="Q1" s="15"/>
      <c r="R1" s="15"/>
      <c r="S1" s="42"/>
      <c r="T1" s="15"/>
      <c r="U1" s="15"/>
    </row>
    <row r="2" spans="1:43" x14ac:dyDescent="0.25">
      <c r="A2" s="16"/>
      <c r="B2" s="16"/>
      <c r="C2" s="16"/>
      <c r="D2" s="16"/>
      <c r="E2" s="37"/>
      <c r="F2" s="16"/>
      <c r="G2" s="17"/>
      <c r="H2" s="17"/>
      <c r="I2" s="17"/>
      <c r="J2" s="16"/>
      <c r="K2" s="16"/>
      <c r="L2" s="16"/>
      <c r="M2" s="16"/>
      <c r="N2" s="16"/>
      <c r="O2" s="17"/>
      <c r="P2" s="17"/>
      <c r="Q2" s="17"/>
      <c r="R2" s="18"/>
    </row>
    <row r="3" spans="1:43" x14ac:dyDescent="0.25">
      <c r="A3" s="19"/>
      <c r="B3" s="19" t="s">
        <v>0</v>
      </c>
      <c r="C3" s="24">
        <f ca="1">TODAY()</f>
        <v>43713</v>
      </c>
      <c r="D3" s="16"/>
      <c r="E3" s="37"/>
      <c r="F3" s="16"/>
      <c r="G3" s="17"/>
      <c r="H3" s="17"/>
      <c r="I3" s="17"/>
      <c r="J3" s="16"/>
      <c r="K3" s="36"/>
      <c r="L3" s="16"/>
      <c r="M3" s="16"/>
      <c r="N3" s="16"/>
      <c r="O3" s="17"/>
      <c r="P3" s="17"/>
      <c r="Q3" s="17"/>
      <c r="R3" s="18"/>
    </row>
    <row r="4" spans="1:43" x14ac:dyDescent="0.25">
      <c r="A4" s="19"/>
      <c r="B4" s="19" t="s">
        <v>3</v>
      </c>
      <c r="C4" s="27">
        <v>43831</v>
      </c>
      <c r="D4" s="11"/>
      <c r="E4" s="37"/>
      <c r="F4" s="36"/>
      <c r="G4" s="17"/>
      <c r="H4" s="17"/>
      <c r="I4" s="17"/>
      <c r="J4" s="16"/>
      <c r="K4" s="16"/>
      <c r="L4" s="16"/>
      <c r="M4" s="16"/>
      <c r="N4" s="16"/>
      <c r="O4" s="17"/>
      <c r="P4" s="17"/>
      <c r="Q4" s="17"/>
      <c r="R4" s="18"/>
    </row>
    <row r="5" spans="1:43" x14ac:dyDescent="0.25">
      <c r="A5" s="19"/>
      <c r="B5" s="19" t="s">
        <v>4</v>
      </c>
      <c r="C5" s="28">
        <v>43956</v>
      </c>
      <c r="D5" s="12"/>
      <c r="E5" s="37"/>
      <c r="F5" s="16"/>
      <c r="G5" s="17"/>
      <c r="H5" s="17"/>
      <c r="I5" s="16"/>
      <c r="J5" s="16"/>
      <c r="K5" s="16"/>
      <c r="L5" s="16"/>
      <c r="M5" s="16"/>
      <c r="N5" s="16"/>
      <c r="O5" s="17"/>
      <c r="P5" s="17"/>
      <c r="Q5" s="17"/>
      <c r="R5" s="18"/>
    </row>
    <row r="6" spans="1:43" x14ac:dyDescent="0.25">
      <c r="A6" s="19"/>
      <c r="B6" s="19" t="s">
        <v>5</v>
      </c>
      <c r="C6" s="20">
        <f>ROUND(IF(C5&gt;C4,C5-C4,0),1)</f>
        <v>125</v>
      </c>
      <c r="D6" s="21" t="s">
        <v>1</v>
      </c>
      <c r="E6" s="37"/>
      <c r="F6" s="36"/>
      <c r="G6" s="16"/>
      <c r="H6" s="16"/>
      <c r="I6" s="16"/>
      <c r="J6" s="16"/>
      <c r="K6" s="16"/>
      <c r="L6" s="16"/>
      <c r="M6" s="16"/>
      <c r="N6" s="16"/>
      <c r="O6" s="17"/>
      <c r="P6" s="17"/>
      <c r="Q6" s="17"/>
      <c r="R6" s="18"/>
    </row>
    <row r="7" spans="1:43" x14ac:dyDescent="0.25">
      <c r="A7" s="19"/>
      <c r="B7" s="19"/>
      <c r="C7" s="22">
        <f>ROUND(C6/7,1)</f>
        <v>17.899999999999999</v>
      </c>
      <c r="D7" s="23" t="s">
        <v>2</v>
      </c>
      <c r="E7" s="37"/>
      <c r="F7" s="16"/>
      <c r="G7" s="16"/>
      <c r="H7" s="16"/>
      <c r="I7" s="17"/>
      <c r="J7" s="16"/>
      <c r="K7" s="16"/>
      <c r="L7" s="16"/>
      <c r="M7" s="16"/>
      <c r="N7" s="16"/>
      <c r="O7" s="17"/>
      <c r="P7" s="17"/>
      <c r="Q7" s="17"/>
      <c r="R7" s="18"/>
    </row>
    <row r="8" spans="1:43" x14ac:dyDescent="0.25">
      <c r="A8" s="19"/>
      <c r="B8" s="19" t="s">
        <v>6</v>
      </c>
      <c r="C8" s="20">
        <f ca="1">ROUND(IF(C5&gt;C3,C5-C3,0),1)</f>
        <v>243</v>
      </c>
      <c r="D8" s="25" t="s">
        <v>1</v>
      </c>
      <c r="E8" s="37"/>
      <c r="F8" s="16"/>
      <c r="G8" s="17"/>
      <c r="H8" s="17"/>
      <c r="I8" s="17"/>
      <c r="J8" s="16"/>
      <c r="K8" s="16"/>
      <c r="L8" s="16"/>
      <c r="M8" s="16"/>
      <c r="N8" s="16"/>
      <c r="O8" s="17"/>
      <c r="P8" s="17"/>
      <c r="Q8" s="17"/>
      <c r="R8" s="18"/>
    </row>
    <row r="9" spans="1:43" x14ac:dyDescent="0.25">
      <c r="A9" s="19"/>
      <c r="B9" s="19"/>
      <c r="C9" s="22">
        <f ca="1">ROUND(C8/7,1)</f>
        <v>34.700000000000003</v>
      </c>
      <c r="D9" s="26" t="s">
        <v>2</v>
      </c>
      <c r="E9" s="37"/>
      <c r="F9" s="16"/>
      <c r="G9" s="17"/>
      <c r="H9" s="17"/>
      <c r="I9" s="17"/>
      <c r="J9" s="16"/>
      <c r="K9" s="16"/>
      <c r="L9" s="16"/>
      <c r="M9" s="16"/>
      <c r="N9" s="16"/>
      <c r="O9" s="17"/>
      <c r="P9" s="17"/>
      <c r="Q9" s="17"/>
      <c r="R9" s="18"/>
    </row>
    <row r="10" spans="1:43" x14ac:dyDescent="0.25">
      <c r="A10" s="14"/>
      <c r="B10" s="14"/>
      <c r="C10" s="14"/>
      <c r="D10" s="14"/>
      <c r="E10" s="38"/>
      <c r="F10" s="14"/>
      <c r="G10" s="18"/>
      <c r="H10" s="18"/>
      <c r="I10" s="18"/>
      <c r="J10" s="14"/>
      <c r="K10" s="18" t="s">
        <v>11</v>
      </c>
      <c r="L10" s="18" t="s">
        <v>11</v>
      </c>
      <c r="M10" s="18" t="s">
        <v>11</v>
      </c>
      <c r="N10" s="18" t="s">
        <v>12</v>
      </c>
      <c r="O10" s="18" t="s">
        <v>12</v>
      </c>
      <c r="P10" s="18" t="s">
        <v>12</v>
      </c>
      <c r="Q10" s="18" t="s">
        <v>12</v>
      </c>
      <c r="R10" s="18" t="s">
        <v>12</v>
      </c>
    </row>
    <row r="11" spans="1:43" s="4" customFormat="1" ht="60" x14ac:dyDescent="0.25">
      <c r="A11" s="5" t="s">
        <v>7</v>
      </c>
      <c r="B11" s="5" t="s">
        <v>122</v>
      </c>
      <c r="C11" s="5" t="s">
        <v>18</v>
      </c>
      <c r="D11" s="5" t="s">
        <v>19</v>
      </c>
      <c r="E11" s="39" t="s">
        <v>127</v>
      </c>
      <c r="F11" s="5" t="s">
        <v>125</v>
      </c>
      <c r="G11" s="5" t="s">
        <v>126</v>
      </c>
      <c r="H11" s="5" t="s">
        <v>20</v>
      </c>
      <c r="I11" s="5" t="s">
        <v>21</v>
      </c>
      <c r="J11" s="5" t="s">
        <v>124</v>
      </c>
      <c r="K11" s="5" t="s">
        <v>8</v>
      </c>
      <c r="L11" s="5" t="s">
        <v>9</v>
      </c>
      <c r="M11" s="5" t="s">
        <v>10</v>
      </c>
      <c r="N11" s="5" t="s">
        <v>15</v>
      </c>
      <c r="O11" s="5" t="s">
        <v>17</v>
      </c>
      <c r="P11" s="5" t="s">
        <v>13</v>
      </c>
      <c r="Q11" s="5" t="s">
        <v>16</v>
      </c>
      <c r="R11" s="5" t="s">
        <v>14</v>
      </c>
      <c r="S11" s="43" t="s">
        <v>118</v>
      </c>
      <c r="T11" s="29"/>
      <c r="U11" s="30"/>
      <c r="V11" s="30"/>
      <c r="W11" s="30"/>
      <c r="X11" s="30"/>
      <c r="Y11" s="30"/>
      <c r="Z11" s="30"/>
      <c r="AA11" s="29" t="s">
        <v>27</v>
      </c>
      <c r="AB11" s="30"/>
      <c r="AC11" s="30"/>
      <c r="AD11" s="30"/>
      <c r="AE11" s="30"/>
      <c r="AF11" s="30"/>
      <c r="AG11" s="30"/>
      <c r="AH11" s="30"/>
      <c r="AI11" s="30"/>
      <c r="AJ11" s="30"/>
      <c r="AK11" s="30"/>
      <c r="AL11" s="30"/>
      <c r="AM11" s="30"/>
      <c r="AN11" s="30"/>
      <c r="AO11" s="30"/>
      <c r="AP11" s="30"/>
      <c r="AQ11" s="30"/>
    </row>
    <row r="12" spans="1:43" x14ac:dyDescent="0.25">
      <c r="A12" s="6">
        <v>1</v>
      </c>
      <c r="B12" s="31" t="s">
        <v>191</v>
      </c>
      <c r="C12" s="7"/>
      <c r="D12" s="7"/>
      <c r="E12" s="40">
        <f t="shared" ref="E12:E37" si="0">$C$6*L12</f>
        <v>0.71225071225071257</v>
      </c>
      <c r="F12" s="2">
        <f t="shared" ref="F12:F37" si="1">IF(E12&gt;0,C$4+M12,"")</f>
        <v>43831.712250712248</v>
      </c>
      <c r="G12" s="2">
        <f t="shared" ref="G12:G37" ca="1" si="2">IF(P12&gt;0,C$3+Q12,"")</f>
        <v>43714.384615384617</v>
      </c>
      <c r="H12" s="8"/>
      <c r="I12" s="8"/>
      <c r="J12" s="7"/>
      <c r="K12" s="3">
        <f>IF(C12="X",0,IF(D12="x",2*Tabelle2[[#This Row],[Gewicht der Fertigkeit (Seitenzahl)]],1*Tabelle2[[#This Row],[Gewicht der Fertigkeit (Seitenzahl)]]))</f>
        <v>1</v>
      </c>
      <c r="L12" s="9">
        <f t="shared" ref="L12:L43" si="3">K12/SUM(K$11:K$144)</f>
        <v>5.6980056980057009E-3</v>
      </c>
      <c r="M12" s="9">
        <f>+E12</f>
        <v>0.71225071225071257</v>
      </c>
      <c r="N12" s="3">
        <f t="shared" ref="N12:N37" si="4">IF(J12="X",0,K12)</f>
        <v>1</v>
      </c>
      <c r="O12" s="9">
        <f t="shared" ref="O12:O43" si="5">N12/SUM(N$11:N$144)</f>
        <v>5.6980056980057009E-3</v>
      </c>
      <c r="P12" s="9">
        <f t="shared" ref="P12:P134" ca="1" si="6">$C$8*O12</f>
        <v>1.3846153846153852</v>
      </c>
      <c r="Q12" s="9">
        <f ca="1">+P12</f>
        <v>1.3846153846153852</v>
      </c>
      <c r="R12" s="10">
        <f t="shared" ref="R12:R134" ca="1" si="7">IF($C$3&gt;$C$4+M12,1,0)</f>
        <v>0</v>
      </c>
      <c r="S12" s="44">
        <v>1</v>
      </c>
      <c r="T12" s="14"/>
      <c r="U12" s="14"/>
      <c r="AA12" s="14" t="str">
        <f t="shared" ref="AA12:AA37" si="8">(IF(J12="X",A12,""))</f>
        <v/>
      </c>
    </row>
    <row r="13" spans="1:43" x14ac:dyDescent="0.25">
      <c r="A13" s="6">
        <v>2</v>
      </c>
      <c r="B13" s="31" t="s">
        <v>37</v>
      </c>
      <c r="C13" s="7"/>
      <c r="D13" s="7"/>
      <c r="E13" s="40">
        <f t="shared" si="0"/>
        <v>1.2820512820512826</v>
      </c>
      <c r="F13" s="2">
        <f t="shared" si="1"/>
        <v>43832.994301994302</v>
      </c>
      <c r="G13" s="2">
        <f t="shared" ca="1" si="2"/>
        <v>43716.876923076925</v>
      </c>
      <c r="H13" s="8"/>
      <c r="I13" s="8"/>
      <c r="J13" s="7"/>
      <c r="K13" s="3">
        <f>IF(C13="X",0,IF(D13="x",2*Tabelle2[[#This Row],[Gewicht der Fertigkeit (Seitenzahl)]],1*Tabelle2[[#This Row],[Gewicht der Fertigkeit (Seitenzahl)]]))</f>
        <v>1.8</v>
      </c>
      <c r="L13" s="9">
        <f t="shared" si="3"/>
        <v>1.0256410256410262E-2</v>
      </c>
      <c r="M13" s="9">
        <f t="shared" ref="M13:M38" si="9">+E13+M12</f>
        <v>1.9943019943019951</v>
      </c>
      <c r="N13" s="3">
        <f t="shared" si="4"/>
        <v>1.8</v>
      </c>
      <c r="O13" s="9">
        <f t="shared" si="5"/>
        <v>1.0256410256410262E-2</v>
      </c>
      <c r="P13" s="9">
        <f t="shared" ca="1" si="6"/>
        <v>2.4923076923076937</v>
      </c>
      <c r="Q13" s="9">
        <f t="shared" ref="Q13:Q118" ca="1" si="10">+P13+Q12</f>
        <v>3.8769230769230791</v>
      </c>
      <c r="R13" s="10">
        <f t="shared" ca="1" si="7"/>
        <v>0</v>
      </c>
      <c r="S13" s="44">
        <v>1.8</v>
      </c>
      <c r="T13" s="14"/>
      <c r="U13" s="14"/>
      <c r="AA13" s="14" t="str">
        <f t="shared" si="8"/>
        <v/>
      </c>
    </row>
    <row r="14" spans="1:43" x14ac:dyDescent="0.25">
      <c r="A14" s="6">
        <v>3</v>
      </c>
      <c r="B14" s="31" t="s">
        <v>38</v>
      </c>
      <c r="C14" s="7"/>
      <c r="D14" s="7"/>
      <c r="E14" s="40">
        <f t="shared" si="0"/>
        <v>0.49857549857549882</v>
      </c>
      <c r="F14" s="2">
        <f t="shared" si="1"/>
        <v>43833.492877492878</v>
      </c>
      <c r="G14" s="2">
        <f t="shared" ca="1" si="2"/>
        <v>43717.846153846156</v>
      </c>
      <c r="H14" s="8"/>
      <c r="I14" s="8"/>
      <c r="J14" s="7"/>
      <c r="K14" s="3">
        <f>IF(C14="X",0,IF(D14="x",2*Tabelle2[[#This Row],[Gewicht der Fertigkeit (Seitenzahl)]],1*Tabelle2[[#This Row],[Gewicht der Fertigkeit (Seitenzahl)]]))</f>
        <v>0.7</v>
      </c>
      <c r="L14" s="9">
        <f t="shared" si="3"/>
        <v>3.9886039886039906E-3</v>
      </c>
      <c r="M14" s="9">
        <f t="shared" si="9"/>
        <v>2.4928774928774939</v>
      </c>
      <c r="N14" s="3">
        <f t="shared" si="4"/>
        <v>0.7</v>
      </c>
      <c r="O14" s="9">
        <f t="shared" si="5"/>
        <v>3.9886039886039906E-3</v>
      </c>
      <c r="P14" s="9">
        <f t="shared" ca="1" si="6"/>
        <v>0.96923076923076967</v>
      </c>
      <c r="Q14" s="9">
        <f t="shared" ca="1" si="10"/>
        <v>4.8461538461538485</v>
      </c>
      <c r="R14" s="10">
        <f t="shared" ca="1" si="7"/>
        <v>0</v>
      </c>
      <c r="S14" s="44">
        <v>0.7</v>
      </c>
      <c r="T14" s="14"/>
      <c r="U14" s="14"/>
      <c r="AA14" s="14" t="str">
        <f t="shared" si="8"/>
        <v/>
      </c>
    </row>
    <row r="15" spans="1:43" ht="30" x14ac:dyDescent="0.25">
      <c r="A15" s="6">
        <v>4</v>
      </c>
      <c r="B15" s="31" t="s">
        <v>39</v>
      </c>
      <c r="C15" s="7"/>
      <c r="D15" s="7"/>
      <c r="E15" s="40">
        <f t="shared" si="0"/>
        <v>0.56980056980057014</v>
      </c>
      <c r="F15" s="2">
        <f t="shared" si="1"/>
        <v>43834.062678062677</v>
      </c>
      <c r="G15" s="2">
        <f t="shared" ca="1" si="2"/>
        <v>43718.953846153847</v>
      </c>
      <c r="H15" s="8"/>
      <c r="I15" s="8"/>
      <c r="J15" s="7"/>
      <c r="K15" s="3">
        <f>IF(C15="X",0,IF(D15="x",2*Tabelle2[[#This Row],[Gewicht der Fertigkeit (Seitenzahl)]],1*Tabelle2[[#This Row],[Gewicht der Fertigkeit (Seitenzahl)]]))</f>
        <v>0.8</v>
      </c>
      <c r="L15" s="9">
        <f t="shared" si="3"/>
        <v>4.5584045584045607E-3</v>
      </c>
      <c r="M15" s="9">
        <f t="shared" si="9"/>
        <v>3.0626780626780641</v>
      </c>
      <c r="N15" s="3">
        <f t="shared" si="4"/>
        <v>0.8</v>
      </c>
      <c r="O15" s="9">
        <f t="shared" si="5"/>
        <v>4.5584045584045607E-3</v>
      </c>
      <c r="P15" s="9">
        <f t="shared" ca="1" si="6"/>
        <v>1.1076923076923082</v>
      </c>
      <c r="Q15" s="9">
        <f t="shared" ca="1" si="10"/>
        <v>5.9538461538461567</v>
      </c>
      <c r="R15" s="10">
        <f t="shared" ca="1" si="7"/>
        <v>0</v>
      </c>
      <c r="S15" s="44">
        <v>0.8</v>
      </c>
      <c r="T15" s="14"/>
      <c r="U15" s="14"/>
      <c r="AA15" s="14" t="str">
        <f t="shared" si="8"/>
        <v/>
      </c>
    </row>
    <row r="16" spans="1:43" x14ac:dyDescent="0.25">
      <c r="A16" s="6">
        <v>5</v>
      </c>
      <c r="B16" s="31" t="s">
        <v>22</v>
      </c>
      <c r="C16" s="7"/>
      <c r="D16" s="7"/>
      <c r="E16" s="40">
        <f t="shared" si="0"/>
        <v>0.85470085470085511</v>
      </c>
      <c r="F16" s="2">
        <f t="shared" si="1"/>
        <v>43834.91737891738</v>
      </c>
      <c r="G16" s="2">
        <f t="shared" ca="1" si="2"/>
        <v>43720.615384615383</v>
      </c>
      <c r="H16" s="8"/>
      <c r="I16" s="8"/>
      <c r="J16" s="7"/>
      <c r="K16" s="3">
        <f>IF(C16="X",0,IF(D16="x",2*Tabelle2[[#This Row],[Gewicht der Fertigkeit (Seitenzahl)]],1*Tabelle2[[#This Row],[Gewicht der Fertigkeit (Seitenzahl)]]))</f>
        <v>1.2</v>
      </c>
      <c r="L16" s="9">
        <f t="shared" si="3"/>
        <v>6.8376068376068411E-3</v>
      </c>
      <c r="M16" s="9">
        <f t="shared" si="9"/>
        <v>3.9173789173789193</v>
      </c>
      <c r="N16" s="3">
        <f t="shared" si="4"/>
        <v>1.2</v>
      </c>
      <c r="O16" s="9">
        <f t="shared" si="5"/>
        <v>6.8376068376068411E-3</v>
      </c>
      <c r="P16" s="9">
        <f t="shared" ref="P16:P20" ca="1" si="11">$C$8*O16</f>
        <v>1.6615384615384623</v>
      </c>
      <c r="Q16" s="9">
        <f t="shared" ref="Q16:Q20" ca="1" si="12">+P16+Q15</f>
        <v>7.6153846153846185</v>
      </c>
      <c r="R16" s="10">
        <f t="shared" ref="R16:R20" ca="1" si="13">IF($C$3&gt;$C$4+M16,1,0)</f>
        <v>0</v>
      </c>
      <c r="S16" s="44">
        <v>1.2</v>
      </c>
      <c r="T16" s="14"/>
      <c r="U16" s="14"/>
      <c r="AA16" s="14" t="str">
        <f t="shared" si="8"/>
        <v/>
      </c>
    </row>
    <row r="17" spans="1:27" x14ac:dyDescent="0.25">
      <c r="A17" s="6">
        <v>6</v>
      </c>
      <c r="B17" s="31" t="s">
        <v>40</v>
      </c>
      <c r="C17" s="7"/>
      <c r="D17" s="7"/>
      <c r="E17" s="40">
        <f t="shared" si="0"/>
        <v>0.49857549857549882</v>
      </c>
      <c r="F17" s="2">
        <f t="shared" si="1"/>
        <v>43835.415954415956</v>
      </c>
      <c r="G17" s="2">
        <f t="shared" ca="1" si="2"/>
        <v>43721.584615384614</v>
      </c>
      <c r="H17" s="8"/>
      <c r="I17" s="8"/>
      <c r="J17" s="7"/>
      <c r="K17" s="3">
        <f>IF(C17="X",0,IF(D17="x",2*Tabelle2[[#This Row],[Gewicht der Fertigkeit (Seitenzahl)]],1*Tabelle2[[#This Row],[Gewicht der Fertigkeit (Seitenzahl)]]))</f>
        <v>0.7</v>
      </c>
      <c r="L17" s="9">
        <f t="shared" si="3"/>
        <v>3.9886039886039906E-3</v>
      </c>
      <c r="M17" s="9">
        <f t="shared" si="9"/>
        <v>4.4159544159544177</v>
      </c>
      <c r="N17" s="3">
        <f t="shared" si="4"/>
        <v>0.7</v>
      </c>
      <c r="O17" s="9">
        <f t="shared" si="5"/>
        <v>3.9886039886039906E-3</v>
      </c>
      <c r="P17" s="9">
        <f t="shared" ca="1" si="11"/>
        <v>0.96923076923076967</v>
      </c>
      <c r="Q17" s="9">
        <f t="shared" ca="1" si="12"/>
        <v>8.5846153846153879</v>
      </c>
      <c r="R17" s="10">
        <f t="shared" ca="1" si="13"/>
        <v>0</v>
      </c>
      <c r="S17" s="44">
        <v>0.7</v>
      </c>
      <c r="T17" s="14"/>
      <c r="U17" s="14"/>
      <c r="AA17" s="14" t="str">
        <f t="shared" si="8"/>
        <v/>
      </c>
    </row>
    <row r="18" spans="1:27" x14ac:dyDescent="0.25">
      <c r="A18" s="6">
        <v>7</v>
      </c>
      <c r="B18" s="31" t="s">
        <v>41</v>
      </c>
      <c r="C18" s="7"/>
      <c r="D18" s="7"/>
      <c r="E18" s="40">
        <f t="shared" si="0"/>
        <v>1.2820512820512826</v>
      </c>
      <c r="F18" s="2">
        <f t="shared" si="1"/>
        <v>43836.698005698003</v>
      </c>
      <c r="G18" s="2">
        <f t="shared" ca="1" si="2"/>
        <v>43724.076923076922</v>
      </c>
      <c r="H18" s="8"/>
      <c r="I18" s="8"/>
      <c r="J18" s="7"/>
      <c r="K18" s="3">
        <f>IF(C18="X",0,IF(D18="x",2*Tabelle2[[#This Row],[Gewicht der Fertigkeit (Seitenzahl)]],1*Tabelle2[[#This Row],[Gewicht der Fertigkeit (Seitenzahl)]]))</f>
        <v>1.8</v>
      </c>
      <c r="L18" s="9">
        <f t="shared" si="3"/>
        <v>1.0256410256410262E-2</v>
      </c>
      <c r="M18" s="9">
        <f t="shared" si="9"/>
        <v>5.6980056980057006</v>
      </c>
      <c r="N18" s="3">
        <f t="shared" si="4"/>
        <v>1.8</v>
      </c>
      <c r="O18" s="9">
        <f t="shared" si="5"/>
        <v>1.0256410256410262E-2</v>
      </c>
      <c r="P18" s="9">
        <f t="shared" ca="1" si="11"/>
        <v>2.4923076923076937</v>
      </c>
      <c r="Q18" s="9">
        <f t="shared" ca="1" si="12"/>
        <v>11.076923076923082</v>
      </c>
      <c r="R18" s="10">
        <f t="shared" ca="1" si="13"/>
        <v>0</v>
      </c>
      <c r="S18" s="44">
        <v>1.8</v>
      </c>
      <c r="T18" s="14"/>
      <c r="U18" s="14"/>
      <c r="AA18" s="14" t="str">
        <f t="shared" si="8"/>
        <v/>
      </c>
    </row>
    <row r="19" spans="1:27" x14ac:dyDescent="0.25">
      <c r="A19" s="6">
        <v>8</v>
      </c>
      <c r="B19" s="31" t="s">
        <v>42</v>
      </c>
      <c r="C19" s="7"/>
      <c r="D19" s="7"/>
      <c r="E19" s="40">
        <f t="shared" si="0"/>
        <v>1.068376068376069</v>
      </c>
      <c r="F19" s="2">
        <f t="shared" si="1"/>
        <v>43837.766381766385</v>
      </c>
      <c r="G19" s="2">
        <f t="shared" ca="1" si="2"/>
        <v>43726.153846153844</v>
      </c>
      <c r="H19" s="8"/>
      <c r="I19" s="8"/>
      <c r="J19" s="7"/>
      <c r="K19" s="3">
        <f>IF(C19="X",0,IF(D19="x",2*Tabelle2[[#This Row],[Gewicht der Fertigkeit (Seitenzahl)]],1*Tabelle2[[#This Row],[Gewicht der Fertigkeit (Seitenzahl)]]))</f>
        <v>1.5</v>
      </c>
      <c r="L19" s="9">
        <f t="shared" si="3"/>
        <v>8.5470085470085513E-3</v>
      </c>
      <c r="M19" s="9">
        <f t="shared" si="9"/>
        <v>6.7663817663817696</v>
      </c>
      <c r="N19" s="3">
        <f t="shared" si="4"/>
        <v>1.5</v>
      </c>
      <c r="O19" s="9">
        <f t="shared" si="5"/>
        <v>8.5470085470085513E-3</v>
      </c>
      <c r="P19" s="9">
        <f t="shared" ca="1" si="11"/>
        <v>2.076923076923078</v>
      </c>
      <c r="Q19" s="9">
        <f t="shared" ca="1" si="12"/>
        <v>13.15384615384616</v>
      </c>
      <c r="R19" s="10">
        <f t="shared" ca="1" si="13"/>
        <v>0</v>
      </c>
      <c r="S19" s="44">
        <v>1.5</v>
      </c>
      <c r="T19" s="14"/>
      <c r="U19" s="14"/>
      <c r="AA19" s="14" t="str">
        <f t="shared" si="8"/>
        <v/>
      </c>
    </row>
    <row r="20" spans="1:27" x14ac:dyDescent="0.25">
      <c r="A20" s="6">
        <v>9</v>
      </c>
      <c r="B20" s="31" t="s">
        <v>43</v>
      </c>
      <c r="C20" s="7"/>
      <c r="D20" s="7"/>
      <c r="E20" s="40">
        <f t="shared" si="0"/>
        <v>0.49857549857549882</v>
      </c>
      <c r="F20" s="2">
        <f t="shared" si="1"/>
        <v>43838.264957264961</v>
      </c>
      <c r="G20" s="2">
        <f t="shared" ca="1" si="2"/>
        <v>43727.123076923075</v>
      </c>
      <c r="H20" s="8"/>
      <c r="I20" s="8"/>
      <c r="J20" s="7"/>
      <c r="K20" s="3">
        <f>IF(C20="X",0,IF(D20="x",2*Tabelle2[[#This Row],[Gewicht der Fertigkeit (Seitenzahl)]],1*Tabelle2[[#This Row],[Gewicht der Fertigkeit (Seitenzahl)]]))</f>
        <v>0.7</v>
      </c>
      <c r="L20" s="9">
        <f t="shared" si="3"/>
        <v>3.9886039886039906E-3</v>
      </c>
      <c r="M20" s="9">
        <f t="shared" si="9"/>
        <v>7.2649572649572685</v>
      </c>
      <c r="N20" s="3">
        <f t="shared" si="4"/>
        <v>0.7</v>
      </c>
      <c r="O20" s="9">
        <f t="shared" si="5"/>
        <v>3.9886039886039906E-3</v>
      </c>
      <c r="P20" s="9">
        <f t="shared" ca="1" si="11"/>
        <v>0.96923076923076967</v>
      </c>
      <c r="Q20" s="9">
        <f t="shared" ca="1" si="12"/>
        <v>14.12307692307693</v>
      </c>
      <c r="R20" s="10">
        <f t="shared" ca="1" si="13"/>
        <v>0</v>
      </c>
      <c r="S20" s="44">
        <v>0.7</v>
      </c>
      <c r="T20" s="14"/>
      <c r="U20" s="14"/>
      <c r="AA20" s="14" t="str">
        <f t="shared" si="8"/>
        <v/>
      </c>
    </row>
    <row r="21" spans="1:27" x14ac:dyDescent="0.25">
      <c r="A21" s="6">
        <v>10</v>
      </c>
      <c r="B21" s="31" t="s">
        <v>44</v>
      </c>
      <c r="C21" s="7"/>
      <c r="D21" s="7"/>
      <c r="E21" s="40">
        <f t="shared" si="0"/>
        <v>0.28490028490028507</v>
      </c>
      <c r="F21" s="2">
        <f t="shared" si="1"/>
        <v>43838.549857549857</v>
      </c>
      <c r="G21" s="2">
        <f t="shared" ca="1" si="2"/>
        <v>43727.676923076921</v>
      </c>
      <c r="H21" s="8"/>
      <c r="I21" s="8"/>
      <c r="J21" s="7"/>
      <c r="K21" s="3">
        <f>IF(C21="X",0,IF(D21="x",2*Tabelle2[[#This Row],[Gewicht der Fertigkeit (Seitenzahl)]],1*Tabelle2[[#This Row],[Gewicht der Fertigkeit (Seitenzahl)]]))</f>
        <v>0.4</v>
      </c>
      <c r="L21" s="9">
        <f t="shared" si="3"/>
        <v>2.2792022792022804E-3</v>
      </c>
      <c r="M21" s="9">
        <f t="shared" si="9"/>
        <v>7.5498575498575535</v>
      </c>
      <c r="N21" s="3">
        <f t="shared" si="4"/>
        <v>0.4</v>
      </c>
      <c r="O21" s="9">
        <f t="shared" si="5"/>
        <v>2.2792022792022804E-3</v>
      </c>
      <c r="P21" s="9">
        <f t="shared" ref="P21:P24" ca="1" si="14">$C$8*O21</f>
        <v>0.5538461538461541</v>
      </c>
      <c r="Q21" s="9">
        <f t="shared" ref="Q21:Q25" ca="1" si="15">+P21+Q20</f>
        <v>14.676923076923083</v>
      </c>
      <c r="R21" s="10">
        <f t="shared" ref="R21:R24" ca="1" si="16">IF($C$3&gt;$C$4+M21,1,0)</f>
        <v>0</v>
      </c>
      <c r="S21" s="44">
        <v>0.4</v>
      </c>
      <c r="T21" s="14"/>
      <c r="U21" s="14"/>
      <c r="AA21" s="14" t="str">
        <f t="shared" si="8"/>
        <v/>
      </c>
    </row>
    <row r="22" spans="1:27" x14ac:dyDescent="0.25">
      <c r="A22" s="6">
        <v>11</v>
      </c>
      <c r="B22" s="31" t="s">
        <v>45</v>
      </c>
      <c r="C22" s="7"/>
      <c r="D22" s="7"/>
      <c r="E22" s="40">
        <f t="shared" si="0"/>
        <v>0.28490028490028507</v>
      </c>
      <c r="F22" s="2">
        <f t="shared" si="1"/>
        <v>43838.83475783476</v>
      </c>
      <c r="G22" s="2">
        <f t="shared" ca="1" si="2"/>
        <v>43728.230769230766</v>
      </c>
      <c r="H22" s="8"/>
      <c r="I22" s="8"/>
      <c r="J22" s="7"/>
      <c r="K22" s="3">
        <f>IF(C22="X",0,IF(D22="x",2*Tabelle2[[#This Row],[Gewicht der Fertigkeit (Seitenzahl)]],1*Tabelle2[[#This Row],[Gewicht der Fertigkeit (Seitenzahl)]]))</f>
        <v>0.4</v>
      </c>
      <c r="L22" s="9">
        <f t="shared" si="3"/>
        <v>2.2792022792022804E-3</v>
      </c>
      <c r="M22" s="9">
        <f t="shared" si="9"/>
        <v>7.8347578347578386</v>
      </c>
      <c r="N22" s="3">
        <f t="shared" si="4"/>
        <v>0.4</v>
      </c>
      <c r="O22" s="9">
        <f t="shared" si="5"/>
        <v>2.2792022792022804E-3</v>
      </c>
      <c r="P22" s="9">
        <f t="shared" ca="1" si="14"/>
        <v>0.5538461538461541</v>
      </c>
      <c r="Q22" s="9">
        <f t="shared" ca="1" si="15"/>
        <v>15.230769230769237</v>
      </c>
      <c r="R22" s="10">
        <f t="shared" ca="1" si="16"/>
        <v>0</v>
      </c>
      <c r="S22" s="44">
        <v>0.4</v>
      </c>
      <c r="T22" s="14"/>
      <c r="U22" s="14"/>
      <c r="AA22" s="14" t="str">
        <f t="shared" si="8"/>
        <v/>
      </c>
    </row>
    <row r="23" spans="1:27" x14ac:dyDescent="0.25">
      <c r="A23" s="6">
        <v>12</v>
      </c>
      <c r="B23" s="31" t="s">
        <v>46</v>
      </c>
      <c r="C23" s="7"/>
      <c r="D23" s="7"/>
      <c r="E23" s="40">
        <f t="shared" si="0"/>
        <v>0.71225071225071257</v>
      </c>
      <c r="F23" s="2">
        <f t="shared" si="1"/>
        <v>43839.547008547008</v>
      </c>
      <c r="G23" s="2">
        <f t="shared" ca="1" si="2"/>
        <v>43729.615384615383</v>
      </c>
      <c r="H23" s="8"/>
      <c r="I23" s="8"/>
      <c r="J23" s="7"/>
      <c r="K23" s="3">
        <f>IF(C23="X",0,IF(D23="x",2*Tabelle2[[#This Row],[Gewicht der Fertigkeit (Seitenzahl)]],1*Tabelle2[[#This Row],[Gewicht der Fertigkeit (Seitenzahl)]]))</f>
        <v>1</v>
      </c>
      <c r="L23" s="9">
        <f t="shared" si="3"/>
        <v>5.6980056980057009E-3</v>
      </c>
      <c r="M23" s="9">
        <f t="shared" si="9"/>
        <v>8.5470085470085504</v>
      </c>
      <c r="N23" s="3">
        <f t="shared" si="4"/>
        <v>1</v>
      </c>
      <c r="O23" s="9">
        <f t="shared" si="5"/>
        <v>5.6980056980057009E-3</v>
      </c>
      <c r="P23" s="9">
        <f t="shared" ca="1" si="14"/>
        <v>1.3846153846153852</v>
      </c>
      <c r="Q23" s="9">
        <f t="shared" ca="1" si="15"/>
        <v>16.615384615384624</v>
      </c>
      <c r="R23" s="10">
        <f t="shared" ca="1" si="16"/>
        <v>0</v>
      </c>
      <c r="S23" s="44">
        <v>1</v>
      </c>
      <c r="T23" s="14"/>
      <c r="U23" s="14"/>
      <c r="AA23" s="14" t="str">
        <f t="shared" si="8"/>
        <v/>
      </c>
    </row>
    <row r="24" spans="1:27" x14ac:dyDescent="0.25">
      <c r="A24" s="6">
        <v>13</v>
      </c>
      <c r="B24" s="31" t="s">
        <v>23</v>
      </c>
      <c r="C24" s="7"/>
      <c r="D24" s="7"/>
      <c r="E24" s="40">
        <f t="shared" si="0"/>
        <v>0.56980056980057014</v>
      </c>
      <c r="F24" s="2">
        <f t="shared" si="1"/>
        <v>43840.116809116807</v>
      </c>
      <c r="G24" s="2">
        <f t="shared" ca="1" si="2"/>
        <v>43730.723076923074</v>
      </c>
      <c r="H24" s="8"/>
      <c r="I24" s="8"/>
      <c r="J24" s="7"/>
      <c r="K24" s="3">
        <f>IF(C24="X",0,IF(D24="x",2*Tabelle2[[#This Row],[Gewicht der Fertigkeit (Seitenzahl)]],1*Tabelle2[[#This Row],[Gewicht der Fertigkeit (Seitenzahl)]]))</f>
        <v>0.8</v>
      </c>
      <c r="L24" s="9">
        <f t="shared" si="3"/>
        <v>4.5584045584045607E-3</v>
      </c>
      <c r="M24" s="9">
        <f t="shared" si="9"/>
        <v>9.1168091168091205</v>
      </c>
      <c r="N24" s="3">
        <f t="shared" si="4"/>
        <v>0.8</v>
      </c>
      <c r="O24" s="9">
        <f t="shared" si="5"/>
        <v>4.5584045584045607E-3</v>
      </c>
      <c r="P24" s="9">
        <f t="shared" ca="1" si="14"/>
        <v>1.1076923076923082</v>
      </c>
      <c r="Q24" s="9">
        <f t="shared" ca="1" si="15"/>
        <v>17.723076923076931</v>
      </c>
      <c r="R24" s="10">
        <f t="shared" ca="1" si="16"/>
        <v>0</v>
      </c>
      <c r="S24" s="44">
        <v>0.8</v>
      </c>
      <c r="T24" s="14"/>
      <c r="U24" s="14"/>
      <c r="AA24" s="14" t="str">
        <f t="shared" si="8"/>
        <v/>
      </c>
    </row>
    <row r="25" spans="1:27" x14ac:dyDescent="0.25">
      <c r="A25" s="6">
        <v>14</v>
      </c>
      <c r="B25" s="31" t="s">
        <v>47</v>
      </c>
      <c r="C25" s="7"/>
      <c r="D25" s="7"/>
      <c r="E25" s="40">
        <f t="shared" si="0"/>
        <v>0.6410256410256413</v>
      </c>
      <c r="F25" s="2">
        <f t="shared" si="1"/>
        <v>43840.757834757838</v>
      </c>
      <c r="G25" s="2">
        <f t="shared" ca="1" si="2"/>
        <v>43731.969230769231</v>
      </c>
      <c r="H25" s="8"/>
      <c r="I25" s="8"/>
      <c r="J25" s="7"/>
      <c r="K25" s="3">
        <f>IF(C25="X",0,IF(D25="x",2*Tabelle2[[#This Row],[Gewicht der Fertigkeit (Seitenzahl)]],1*Tabelle2[[#This Row],[Gewicht der Fertigkeit (Seitenzahl)]]))</f>
        <v>0.9</v>
      </c>
      <c r="L25" s="9">
        <f t="shared" si="3"/>
        <v>5.1282051282051308E-3</v>
      </c>
      <c r="M25" s="9">
        <f t="shared" si="9"/>
        <v>9.7578347578347611</v>
      </c>
      <c r="N25" s="3">
        <f t="shared" si="4"/>
        <v>0.9</v>
      </c>
      <c r="O25" s="9">
        <f t="shared" si="5"/>
        <v>5.1282051282051308E-3</v>
      </c>
      <c r="P25" s="9">
        <f t="shared" ref="P25:P27" ca="1" si="17">$C$8*O25</f>
        <v>1.2461538461538468</v>
      </c>
      <c r="Q25" s="9">
        <f t="shared" ca="1" si="15"/>
        <v>18.969230769230776</v>
      </c>
      <c r="R25" s="10">
        <f t="shared" ref="R25:R27" ca="1" si="18">IF($C$3&gt;$C$4+M25,1,0)</f>
        <v>0</v>
      </c>
      <c r="S25" s="44">
        <v>0.9</v>
      </c>
      <c r="T25" s="14"/>
      <c r="U25" s="14"/>
      <c r="AA25" s="14" t="str">
        <f t="shared" si="8"/>
        <v/>
      </c>
    </row>
    <row r="26" spans="1:27" ht="30" x14ac:dyDescent="0.25">
      <c r="A26" s="6">
        <v>15</v>
      </c>
      <c r="B26" s="31" t="s">
        <v>48</v>
      </c>
      <c r="C26" s="7"/>
      <c r="D26" s="7"/>
      <c r="E26" s="40">
        <f t="shared" si="0"/>
        <v>0.85470085470085511</v>
      </c>
      <c r="F26" s="2">
        <f t="shared" si="1"/>
        <v>43841.612535612534</v>
      </c>
      <c r="G26" s="2">
        <f t="shared" ca="1" si="2"/>
        <v>43733.630769230767</v>
      </c>
      <c r="H26" s="8"/>
      <c r="I26" s="8"/>
      <c r="J26" s="7"/>
      <c r="K26" s="3">
        <f>IF(C26="X",0,IF(D26="x",2*Tabelle2[[#This Row],[Gewicht der Fertigkeit (Seitenzahl)]],1*Tabelle2[[#This Row],[Gewicht der Fertigkeit (Seitenzahl)]]))</f>
        <v>1.2</v>
      </c>
      <c r="L26" s="9">
        <f t="shared" si="3"/>
        <v>6.8376068376068411E-3</v>
      </c>
      <c r="M26" s="9">
        <f t="shared" si="9"/>
        <v>10.612535612535616</v>
      </c>
      <c r="N26" s="3">
        <f t="shared" si="4"/>
        <v>1.2</v>
      </c>
      <c r="O26" s="9">
        <f t="shared" si="5"/>
        <v>6.8376068376068411E-3</v>
      </c>
      <c r="P26" s="9">
        <f t="shared" ca="1" si="17"/>
        <v>1.6615384615384623</v>
      </c>
      <c r="Q26" s="9">
        <f t="shared" ref="Q26:Q28" ca="1" si="19">+P26+Q25</f>
        <v>20.630769230769239</v>
      </c>
      <c r="R26" s="10">
        <f t="shared" ca="1" si="18"/>
        <v>0</v>
      </c>
      <c r="S26" s="44">
        <v>1.2</v>
      </c>
      <c r="T26" s="14"/>
      <c r="U26" s="14"/>
      <c r="AA26" s="14" t="str">
        <f t="shared" si="8"/>
        <v/>
      </c>
    </row>
    <row r="27" spans="1:27" ht="30" x14ac:dyDescent="0.25">
      <c r="A27" s="6">
        <v>16</v>
      </c>
      <c r="B27" s="31" t="s">
        <v>49</v>
      </c>
      <c r="C27" s="7"/>
      <c r="D27" s="7"/>
      <c r="E27" s="40">
        <f t="shared" si="0"/>
        <v>0.92592592592592637</v>
      </c>
      <c r="F27" s="2">
        <f t="shared" si="1"/>
        <v>43842.538461538461</v>
      </c>
      <c r="G27" s="2">
        <f t="shared" ca="1" si="2"/>
        <v>43735.43076923077</v>
      </c>
      <c r="H27" s="8"/>
      <c r="I27" s="8"/>
      <c r="J27" s="7"/>
      <c r="K27" s="3">
        <f>IF(C27="X",0,IF(D27="x",2*Tabelle2[[#This Row],[Gewicht der Fertigkeit (Seitenzahl)]],1*Tabelle2[[#This Row],[Gewicht der Fertigkeit (Seitenzahl)]]))</f>
        <v>1.3</v>
      </c>
      <c r="L27" s="9">
        <f t="shared" si="3"/>
        <v>7.4074074074074112E-3</v>
      </c>
      <c r="M27" s="9">
        <f t="shared" si="9"/>
        <v>11.538461538461542</v>
      </c>
      <c r="N27" s="3">
        <f t="shared" si="4"/>
        <v>1.3</v>
      </c>
      <c r="O27" s="9">
        <f t="shared" si="5"/>
        <v>7.4074074074074112E-3</v>
      </c>
      <c r="P27" s="9">
        <f t="shared" ca="1" si="17"/>
        <v>1.8000000000000009</v>
      </c>
      <c r="Q27" s="9">
        <f t="shared" ca="1" si="19"/>
        <v>22.43076923076924</v>
      </c>
      <c r="R27" s="10">
        <f t="shared" ca="1" si="18"/>
        <v>0</v>
      </c>
      <c r="S27" s="44">
        <v>1.3</v>
      </c>
      <c r="T27" s="14"/>
      <c r="U27" s="14"/>
      <c r="AA27" s="14" t="str">
        <f t="shared" si="8"/>
        <v/>
      </c>
    </row>
    <row r="28" spans="1:27" x14ac:dyDescent="0.25">
      <c r="A28" s="6">
        <v>17</v>
      </c>
      <c r="B28" s="31" t="s">
        <v>50</v>
      </c>
      <c r="C28" s="7"/>
      <c r="D28" s="7"/>
      <c r="E28" s="40">
        <f t="shared" si="0"/>
        <v>1.2108262108262113</v>
      </c>
      <c r="F28" s="2">
        <f t="shared" si="1"/>
        <v>43843.749287749284</v>
      </c>
      <c r="G28" s="2">
        <f t="shared" ca="1" si="2"/>
        <v>43737.784615384619</v>
      </c>
      <c r="H28" s="8"/>
      <c r="I28" s="8"/>
      <c r="J28" s="7"/>
      <c r="K28" s="3">
        <f>IF(C28="X",0,IF(D28="x",2*Tabelle2[[#This Row],[Gewicht der Fertigkeit (Seitenzahl)]],1*Tabelle2[[#This Row],[Gewicht der Fertigkeit (Seitenzahl)]]))</f>
        <v>1.7</v>
      </c>
      <c r="L28" s="9">
        <f t="shared" si="3"/>
        <v>9.6866096866096915E-3</v>
      </c>
      <c r="M28" s="9">
        <f t="shared" si="9"/>
        <v>12.749287749287753</v>
      </c>
      <c r="N28" s="3">
        <f t="shared" si="4"/>
        <v>1.7</v>
      </c>
      <c r="O28" s="9">
        <f t="shared" si="5"/>
        <v>9.6866096866096915E-3</v>
      </c>
      <c r="P28" s="9">
        <f t="shared" ref="P28:P30" ca="1" si="20">$C$8*O28</f>
        <v>2.3538461538461553</v>
      </c>
      <c r="Q28" s="9">
        <f t="shared" ca="1" si="19"/>
        <v>24.784615384615396</v>
      </c>
      <c r="R28" s="10">
        <f t="shared" ref="R28:R30" ca="1" si="21">IF($C$3&gt;$C$4+M28,1,0)</f>
        <v>0</v>
      </c>
      <c r="S28" s="44">
        <v>1.7</v>
      </c>
      <c r="T28" s="14"/>
      <c r="U28" s="14"/>
      <c r="AA28" s="14" t="str">
        <f t="shared" si="8"/>
        <v/>
      </c>
    </row>
    <row r="29" spans="1:27" ht="30" x14ac:dyDescent="0.25">
      <c r="A29" s="6">
        <v>18</v>
      </c>
      <c r="B29" s="31" t="s">
        <v>156</v>
      </c>
      <c r="C29" s="7"/>
      <c r="D29" s="7"/>
      <c r="E29" s="40">
        <f t="shared" si="0"/>
        <v>0.42735042735042755</v>
      </c>
      <c r="F29" s="2">
        <f t="shared" si="1"/>
        <v>43844.176638176636</v>
      </c>
      <c r="G29" s="2">
        <f t="shared" ca="1" si="2"/>
        <v>43738.615384615383</v>
      </c>
      <c r="H29" s="8"/>
      <c r="I29" s="8"/>
      <c r="J29" s="7"/>
      <c r="K29" s="3">
        <f>IF(C29="X",0,IF(D29="x",2*Tabelle2[[#This Row],[Gewicht der Fertigkeit (Seitenzahl)]],1*Tabelle2[[#This Row],[Gewicht der Fertigkeit (Seitenzahl)]]))</f>
        <v>0.6</v>
      </c>
      <c r="L29" s="9">
        <f t="shared" si="3"/>
        <v>3.4188034188034205E-3</v>
      </c>
      <c r="M29" s="9">
        <f t="shared" si="9"/>
        <v>13.17663817663818</v>
      </c>
      <c r="N29" s="3">
        <f t="shared" si="4"/>
        <v>0.6</v>
      </c>
      <c r="O29" s="9">
        <f t="shared" si="5"/>
        <v>3.4188034188034205E-3</v>
      </c>
      <c r="P29" s="9">
        <f t="shared" ca="1" si="20"/>
        <v>0.83076923076923115</v>
      </c>
      <c r="Q29" s="9">
        <f t="shared" ref="Q29:Q31" ca="1" si="22">+P29+Q28</f>
        <v>25.615384615384627</v>
      </c>
      <c r="R29" s="10">
        <f t="shared" ca="1" si="21"/>
        <v>0</v>
      </c>
      <c r="S29" s="44">
        <v>0.6</v>
      </c>
      <c r="T29" s="14"/>
      <c r="U29" s="14"/>
      <c r="AA29" s="14" t="str">
        <f t="shared" si="8"/>
        <v/>
      </c>
    </row>
    <row r="30" spans="1:27" ht="30" x14ac:dyDescent="0.25">
      <c r="A30" s="6">
        <v>19</v>
      </c>
      <c r="B30" s="31" t="s">
        <v>51</v>
      </c>
      <c r="C30" s="7"/>
      <c r="D30" s="7"/>
      <c r="E30" s="40">
        <f t="shared" si="0"/>
        <v>1.1396011396011403</v>
      </c>
      <c r="F30" s="2">
        <f t="shared" si="1"/>
        <v>43845.316239316242</v>
      </c>
      <c r="G30" s="2">
        <f t="shared" ca="1" si="2"/>
        <v>43740.830769230772</v>
      </c>
      <c r="H30" s="8"/>
      <c r="I30" s="8"/>
      <c r="J30" s="7"/>
      <c r="K30" s="3">
        <f>IF(C30="X",0,IF(D30="x",2*Tabelle2[[#This Row],[Gewicht der Fertigkeit (Seitenzahl)]],1*Tabelle2[[#This Row],[Gewicht der Fertigkeit (Seitenzahl)]]))</f>
        <v>1.6</v>
      </c>
      <c r="L30" s="9">
        <f t="shared" si="3"/>
        <v>9.1168091168091214E-3</v>
      </c>
      <c r="M30" s="9">
        <f t="shared" si="9"/>
        <v>14.31623931623932</v>
      </c>
      <c r="N30" s="3">
        <f t="shared" si="4"/>
        <v>1.6</v>
      </c>
      <c r="O30" s="9">
        <f t="shared" si="5"/>
        <v>9.1168091168091214E-3</v>
      </c>
      <c r="P30" s="9">
        <f t="shared" ca="1" si="20"/>
        <v>2.2153846153846164</v>
      </c>
      <c r="Q30" s="9">
        <f t="shared" ca="1" si="22"/>
        <v>27.830769230769242</v>
      </c>
      <c r="R30" s="10">
        <f t="shared" ca="1" si="21"/>
        <v>0</v>
      </c>
      <c r="S30" s="44">
        <v>1.6</v>
      </c>
      <c r="T30" s="14"/>
      <c r="U30" s="14"/>
      <c r="AA30" s="14" t="str">
        <f t="shared" si="8"/>
        <v/>
      </c>
    </row>
    <row r="31" spans="1:27" x14ac:dyDescent="0.25">
      <c r="A31" s="6">
        <v>20</v>
      </c>
      <c r="B31" s="31" t="s">
        <v>52</v>
      </c>
      <c r="C31" s="7"/>
      <c r="D31" s="7"/>
      <c r="E31" s="40">
        <f t="shared" si="0"/>
        <v>0.71225071225071257</v>
      </c>
      <c r="F31" s="2">
        <f t="shared" si="1"/>
        <v>43846.02849002849</v>
      </c>
      <c r="G31" s="2">
        <f t="shared" ca="1" si="2"/>
        <v>43742.215384615381</v>
      </c>
      <c r="H31" s="8"/>
      <c r="I31" s="8"/>
      <c r="J31" s="7"/>
      <c r="K31" s="3">
        <f>IF(C31="X",0,IF(D31="x",2*Tabelle2[[#This Row],[Gewicht der Fertigkeit (Seitenzahl)]],1*Tabelle2[[#This Row],[Gewicht der Fertigkeit (Seitenzahl)]]))</f>
        <v>1</v>
      </c>
      <c r="L31" s="9">
        <f t="shared" si="3"/>
        <v>5.6980056980057009E-3</v>
      </c>
      <c r="M31" s="9">
        <f t="shared" si="9"/>
        <v>15.028490028490033</v>
      </c>
      <c r="N31" s="3">
        <f t="shared" si="4"/>
        <v>1</v>
      </c>
      <c r="O31" s="9">
        <f t="shared" si="5"/>
        <v>5.6980056980057009E-3</v>
      </c>
      <c r="P31" s="9">
        <f t="shared" ref="P31:P54" ca="1" si="23">$C$8*O31</f>
        <v>1.3846153846153852</v>
      </c>
      <c r="Q31" s="9">
        <f t="shared" ca="1" si="22"/>
        <v>29.215384615384629</v>
      </c>
      <c r="R31" s="10">
        <f t="shared" ref="R31:R54" ca="1" si="24">IF($C$3&gt;$C$4+M31,1,0)</f>
        <v>0</v>
      </c>
      <c r="S31" s="44">
        <v>1</v>
      </c>
      <c r="T31" s="14"/>
      <c r="U31" s="14"/>
      <c r="AA31" s="14" t="str">
        <f t="shared" si="8"/>
        <v/>
      </c>
    </row>
    <row r="32" spans="1:27" ht="30" x14ac:dyDescent="0.25">
      <c r="A32" s="6">
        <v>21</v>
      </c>
      <c r="B32" s="34" t="s">
        <v>53</v>
      </c>
      <c r="C32" s="7"/>
      <c r="D32" s="7"/>
      <c r="E32" s="40">
        <f t="shared" si="0"/>
        <v>1.4957264957264964</v>
      </c>
      <c r="F32" s="2">
        <f t="shared" si="1"/>
        <v>43847.524216524216</v>
      </c>
      <c r="G32" s="2">
        <f t="shared" ca="1" si="2"/>
        <v>43745.123076923075</v>
      </c>
      <c r="H32" s="8"/>
      <c r="I32" s="8"/>
      <c r="J32" s="7"/>
      <c r="K32" s="3">
        <f>IF(C32="X",0,IF(D32="x",2*Tabelle2[[#This Row],[Gewicht der Fertigkeit (Seitenzahl)]],1*Tabelle2[[#This Row],[Gewicht der Fertigkeit (Seitenzahl)]]))</f>
        <v>2.1</v>
      </c>
      <c r="L32" s="9">
        <f t="shared" si="3"/>
        <v>1.1965811965811972E-2</v>
      </c>
      <c r="M32" s="9">
        <f t="shared" si="9"/>
        <v>16.524216524216531</v>
      </c>
      <c r="N32" s="3">
        <f t="shared" si="4"/>
        <v>2.1</v>
      </c>
      <c r="O32" s="9">
        <f t="shared" si="5"/>
        <v>1.1965811965811972E-2</v>
      </c>
      <c r="P32" s="9">
        <f t="shared" ref="P32:P38" ca="1" si="25">$C$8*O32</f>
        <v>2.9076923076923094</v>
      </c>
      <c r="Q32" s="9">
        <f t="shared" ref="Q32:Q39" ca="1" si="26">+P32+Q31</f>
        <v>32.123076923076937</v>
      </c>
      <c r="R32" s="10">
        <f t="shared" ref="R32:R38" ca="1" si="27">IF($C$3&gt;$C$4+M32,1,0)</f>
        <v>0</v>
      </c>
      <c r="S32" s="44">
        <v>2.1</v>
      </c>
      <c r="T32" s="14"/>
      <c r="U32" s="14"/>
      <c r="AA32" s="14" t="str">
        <f t="shared" si="8"/>
        <v/>
      </c>
    </row>
    <row r="33" spans="1:27" x14ac:dyDescent="0.25">
      <c r="A33" s="6">
        <v>22</v>
      </c>
      <c r="B33" s="34" t="s">
        <v>54</v>
      </c>
      <c r="C33" s="7"/>
      <c r="D33" s="7"/>
      <c r="E33" s="40">
        <f t="shared" si="0"/>
        <v>0.85470085470085511</v>
      </c>
      <c r="F33" s="2">
        <f t="shared" si="1"/>
        <v>43848.378917378919</v>
      </c>
      <c r="G33" s="2">
        <f t="shared" ca="1" si="2"/>
        <v>43746.784615384619</v>
      </c>
      <c r="H33" s="8"/>
      <c r="I33" s="8"/>
      <c r="J33" s="7"/>
      <c r="K33" s="3">
        <f>IF(C33="X",0,IF(D33="x",2*Tabelle2[[#This Row],[Gewicht der Fertigkeit (Seitenzahl)]],1*Tabelle2[[#This Row],[Gewicht der Fertigkeit (Seitenzahl)]]))</f>
        <v>1.2</v>
      </c>
      <c r="L33" s="9">
        <f t="shared" si="3"/>
        <v>6.8376068376068411E-3</v>
      </c>
      <c r="M33" s="9">
        <f t="shared" si="9"/>
        <v>17.378917378917386</v>
      </c>
      <c r="N33" s="3">
        <f t="shared" si="4"/>
        <v>1.2</v>
      </c>
      <c r="O33" s="9">
        <f t="shared" si="5"/>
        <v>6.8376068376068411E-3</v>
      </c>
      <c r="P33" s="9">
        <f t="shared" ca="1" si="25"/>
        <v>1.6615384615384623</v>
      </c>
      <c r="Q33" s="9">
        <f t="shared" ca="1" si="26"/>
        <v>33.7846153846154</v>
      </c>
      <c r="R33" s="10">
        <f t="shared" ca="1" si="27"/>
        <v>0</v>
      </c>
      <c r="S33" s="44">
        <v>1.2</v>
      </c>
      <c r="T33" s="14"/>
      <c r="U33" s="14"/>
      <c r="AA33" s="14" t="str">
        <f t="shared" si="8"/>
        <v/>
      </c>
    </row>
    <row r="34" spans="1:27" ht="30" x14ac:dyDescent="0.25">
      <c r="A34" s="6">
        <v>23</v>
      </c>
      <c r="B34" s="34" t="s">
        <v>55</v>
      </c>
      <c r="C34" s="7"/>
      <c r="D34" s="7"/>
      <c r="E34" s="40">
        <f t="shared" si="0"/>
        <v>2.5641025641025652</v>
      </c>
      <c r="F34" s="2">
        <f t="shared" si="1"/>
        <v>43850.943019943021</v>
      </c>
      <c r="G34" s="2">
        <f t="shared" ca="1" si="2"/>
        <v>43751.769230769234</v>
      </c>
      <c r="H34" s="8"/>
      <c r="I34" s="8"/>
      <c r="J34" s="7"/>
      <c r="K34" s="3">
        <f>IF(C34="X",0,IF(D34="x",2*Tabelle2[[#This Row],[Gewicht der Fertigkeit (Seitenzahl)]],1*Tabelle2[[#This Row],[Gewicht der Fertigkeit (Seitenzahl)]]))</f>
        <v>3.6</v>
      </c>
      <c r="L34" s="9">
        <f t="shared" si="3"/>
        <v>2.0512820512820523E-2</v>
      </c>
      <c r="M34" s="9">
        <f t="shared" si="9"/>
        <v>19.943019943019952</v>
      </c>
      <c r="N34" s="3">
        <f t="shared" si="4"/>
        <v>3.6</v>
      </c>
      <c r="O34" s="9">
        <f t="shared" si="5"/>
        <v>2.0512820512820523E-2</v>
      </c>
      <c r="P34" s="9">
        <f t="shared" ca="1" si="25"/>
        <v>4.9846153846153873</v>
      </c>
      <c r="Q34" s="9">
        <f t="shared" ca="1" si="26"/>
        <v>38.769230769230788</v>
      </c>
      <c r="R34" s="10">
        <f t="shared" ca="1" si="27"/>
        <v>0</v>
      </c>
      <c r="S34" s="44">
        <v>3.6</v>
      </c>
      <c r="T34" s="14"/>
      <c r="U34" s="14"/>
      <c r="AA34" s="14" t="str">
        <f t="shared" si="8"/>
        <v/>
      </c>
    </row>
    <row r="35" spans="1:27" x14ac:dyDescent="0.25">
      <c r="A35" s="6">
        <v>24</v>
      </c>
      <c r="B35" s="34" t="s">
        <v>56</v>
      </c>
      <c r="C35" s="7"/>
      <c r="D35" s="7"/>
      <c r="E35" s="40">
        <f t="shared" si="0"/>
        <v>0.85470085470085511</v>
      </c>
      <c r="F35" s="2">
        <f t="shared" si="1"/>
        <v>43851.797720797724</v>
      </c>
      <c r="G35" s="2">
        <f t="shared" ca="1" si="2"/>
        <v>43753.43076923077</v>
      </c>
      <c r="H35" s="8"/>
      <c r="I35" s="8"/>
      <c r="J35" s="7"/>
      <c r="K35" s="3">
        <f>IF(C35="X",0,IF(D35="x",2*Tabelle2[[#This Row],[Gewicht der Fertigkeit (Seitenzahl)]],1*Tabelle2[[#This Row],[Gewicht der Fertigkeit (Seitenzahl)]]))</f>
        <v>1.2</v>
      </c>
      <c r="L35" s="9">
        <f t="shared" si="3"/>
        <v>6.8376068376068411E-3</v>
      </c>
      <c r="M35" s="9">
        <f t="shared" si="9"/>
        <v>20.797720797720807</v>
      </c>
      <c r="N35" s="3">
        <f t="shared" si="4"/>
        <v>1.2</v>
      </c>
      <c r="O35" s="9">
        <f t="shared" si="5"/>
        <v>6.8376068376068411E-3</v>
      </c>
      <c r="P35" s="9">
        <f t="shared" ca="1" si="25"/>
        <v>1.6615384615384623</v>
      </c>
      <c r="Q35" s="9">
        <f t="shared" ca="1" si="26"/>
        <v>40.430769230769251</v>
      </c>
      <c r="R35" s="10">
        <f t="shared" ca="1" si="27"/>
        <v>0</v>
      </c>
      <c r="S35" s="44">
        <v>1.2</v>
      </c>
      <c r="T35" s="14"/>
      <c r="U35" s="14"/>
      <c r="AA35" s="14" t="str">
        <f t="shared" si="8"/>
        <v/>
      </c>
    </row>
    <row r="36" spans="1:27" ht="30" x14ac:dyDescent="0.25">
      <c r="A36" s="6">
        <v>25</v>
      </c>
      <c r="B36" s="34" t="s">
        <v>57</v>
      </c>
      <c r="C36" s="7"/>
      <c r="D36" s="7"/>
      <c r="E36" s="40">
        <f t="shared" si="0"/>
        <v>0.56980056980057014</v>
      </c>
      <c r="F36" s="2">
        <f t="shared" si="1"/>
        <v>43852.367521367523</v>
      </c>
      <c r="G36" s="2">
        <f t="shared" ca="1" si="2"/>
        <v>43754.538461538461</v>
      </c>
      <c r="H36" s="8"/>
      <c r="I36" s="8"/>
      <c r="J36" s="7"/>
      <c r="K36" s="3">
        <f>IF(C36="X",0,IF(D36="x",2*Tabelle2[[#This Row],[Gewicht der Fertigkeit (Seitenzahl)]],1*Tabelle2[[#This Row],[Gewicht der Fertigkeit (Seitenzahl)]]))</f>
        <v>0.8</v>
      </c>
      <c r="L36" s="9">
        <f t="shared" si="3"/>
        <v>4.5584045584045607E-3</v>
      </c>
      <c r="M36" s="9">
        <f t="shared" si="9"/>
        <v>21.367521367521377</v>
      </c>
      <c r="N36" s="3">
        <f t="shared" si="4"/>
        <v>0.8</v>
      </c>
      <c r="O36" s="9">
        <f t="shared" si="5"/>
        <v>4.5584045584045607E-3</v>
      </c>
      <c r="P36" s="9">
        <f t="shared" ca="1" si="25"/>
        <v>1.1076923076923082</v>
      </c>
      <c r="Q36" s="9">
        <f t="shared" ca="1" si="26"/>
        <v>41.538461538461561</v>
      </c>
      <c r="R36" s="10">
        <f t="shared" ca="1" si="27"/>
        <v>0</v>
      </c>
      <c r="S36" s="44">
        <v>0.8</v>
      </c>
      <c r="T36" s="14"/>
      <c r="U36" s="14"/>
      <c r="AA36" s="14" t="str">
        <f t="shared" si="8"/>
        <v/>
      </c>
    </row>
    <row r="37" spans="1:27" ht="30" x14ac:dyDescent="0.25">
      <c r="A37" s="6">
        <v>26</v>
      </c>
      <c r="B37" s="34" t="s">
        <v>147</v>
      </c>
      <c r="C37" s="7"/>
      <c r="D37" s="7"/>
      <c r="E37" s="40">
        <f t="shared" si="0"/>
        <v>0.99715099715099764</v>
      </c>
      <c r="F37" s="2">
        <f t="shared" si="1"/>
        <v>43853.364672364674</v>
      </c>
      <c r="G37" s="2">
        <f t="shared" ca="1" si="2"/>
        <v>43756.476923076923</v>
      </c>
      <c r="H37" s="8"/>
      <c r="I37" s="8"/>
      <c r="J37" s="7"/>
      <c r="K37" s="3">
        <f>IF(C37="X",0,IF(D37="x",2*Tabelle2[[#This Row],[Gewicht der Fertigkeit (Seitenzahl)]],1*Tabelle2[[#This Row],[Gewicht der Fertigkeit (Seitenzahl)]]))</f>
        <v>1.4</v>
      </c>
      <c r="L37" s="9">
        <f t="shared" si="3"/>
        <v>7.9772079772079812E-3</v>
      </c>
      <c r="M37" s="9">
        <f t="shared" si="9"/>
        <v>22.364672364672373</v>
      </c>
      <c r="N37" s="3">
        <f t="shared" si="4"/>
        <v>1.4</v>
      </c>
      <c r="O37" s="9">
        <f t="shared" si="5"/>
        <v>7.9772079772079812E-3</v>
      </c>
      <c r="P37" s="9">
        <f t="shared" ca="1" si="25"/>
        <v>1.9384615384615393</v>
      </c>
      <c r="Q37" s="9">
        <f t="shared" ca="1" si="26"/>
        <v>43.4769230769231</v>
      </c>
      <c r="R37" s="10">
        <f t="shared" ca="1" si="27"/>
        <v>0</v>
      </c>
      <c r="S37" s="44">
        <v>1.4</v>
      </c>
      <c r="T37" s="14"/>
      <c r="U37" s="14"/>
      <c r="AA37" s="14" t="str">
        <f t="shared" si="8"/>
        <v/>
      </c>
    </row>
    <row r="38" spans="1:27" ht="30" x14ac:dyDescent="0.25">
      <c r="A38" s="6">
        <v>27</v>
      </c>
      <c r="B38" s="34" t="s">
        <v>58</v>
      </c>
      <c r="C38" s="7"/>
      <c r="D38" s="7"/>
      <c r="E38" s="40">
        <f t="shared" ref="E38:E68" si="28">$C$6*L38</f>
        <v>2.0655270655270668</v>
      </c>
      <c r="F38" s="2">
        <f t="shared" ref="F38:F68" si="29">IF(E38&gt;0,C$4+M38,"")</f>
        <v>43855.4301994302</v>
      </c>
      <c r="G38" s="2">
        <f t="shared" ref="G38:G68" ca="1" si="30">IF(P38&gt;0,C$3+Q38,"")</f>
        <v>43760.492307692308</v>
      </c>
      <c r="H38" s="8"/>
      <c r="I38" s="8"/>
      <c r="J38" s="7"/>
      <c r="K38" s="3">
        <f>IF(C38="X",0,IF(D38="x",2*Tabelle2[[#This Row],[Gewicht der Fertigkeit (Seitenzahl)]],1*Tabelle2[[#This Row],[Gewicht der Fertigkeit (Seitenzahl)]]))</f>
        <v>2.9</v>
      </c>
      <c r="L38" s="9">
        <f t="shared" si="3"/>
        <v>1.6524216524216533E-2</v>
      </c>
      <c r="M38" s="9">
        <f t="shared" si="9"/>
        <v>24.430199430199441</v>
      </c>
      <c r="N38" s="3">
        <f t="shared" ref="N38:N68" si="31">IF(J38="X",0,K38)</f>
        <v>2.9</v>
      </c>
      <c r="O38" s="9">
        <f t="shared" si="5"/>
        <v>1.6524216524216533E-2</v>
      </c>
      <c r="P38" s="9">
        <f t="shared" ca="1" si="25"/>
        <v>4.0153846153846171</v>
      </c>
      <c r="Q38" s="9">
        <f t="shared" ca="1" si="26"/>
        <v>47.492307692307719</v>
      </c>
      <c r="R38" s="10">
        <f t="shared" ca="1" si="27"/>
        <v>0</v>
      </c>
      <c r="S38" s="44">
        <v>2.9</v>
      </c>
      <c r="T38" s="14"/>
      <c r="U38" s="14"/>
      <c r="AA38" s="14" t="str">
        <f t="shared" ref="AA38:AA68" si="32">(IF(J38="X",A38,""))</f>
        <v/>
      </c>
    </row>
    <row r="39" spans="1:27" ht="30" x14ac:dyDescent="0.25">
      <c r="A39" s="6">
        <v>28</v>
      </c>
      <c r="B39" s="34" t="s">
        <v>59</v>
      </c>
      <c r="C39" s="7"/>
      <c r="D39" s="7"/>
      <c r="E39" s="40">
        <f t="shared" si="28"/>
        <v>1.068376068376069</v>
      </c>
      <c r="F39" s="2">
        <f t="shared" si="29"/>
        <v>43856.498575498576</v>
      </c>
      <c r="G39" s="2">
        <f t="shared" ca="1" si="30"/>
        <v>43762.56923076923</v>
      </c>
      <c r="H39" s="8"/>
      <c r="I39" s="8"/>
      <c r="J39" s="7"/>
      <c r="K39" s="3">
        <f>IF(C39="X",0,IF(D39="x",2*Tabelle2[[#This Row],[Gewicht der Fertigkeit (Seitenzahl)]],1*Tabelle2[[#This Row],[Gewicht der Fertigkeit (Seitenzahl)]]))</f>
        <v>1.5</v>
      </c>
      <c r="L39" s="9">
        <f t="shared" si="3"/>
        <v>8.5470085470085513E-3</v>
      </c>
      <c r="M39" s="9">
        <f t="shared" ref="M39:M69" si="33">+E39+M38</f>
        <v>25.498575498575509</v>
      </c>
      <c r="N39" s="3">
        <f t="shared" si="31"/>
        <v>1.5</v>
      </c>
      <c r="O39" s="9">
        <f t="shared" si="5"/>
        <v>8.5470085470085513E-3</v>
      </c>
      <c r="P39" s="9">
        <f t="shared" ref="P39:P45" ca="1" si="34">$C$8*O39</f>
        <v>2.076923076923078</v>
      </c>
      <c r="Q39" s="9">
        <f t="shared" ca="1" si="26"/>
        <v>49.569230769230799</v>
      </c>
      <c r="R39" s="10">
        <f t="shared" ref="R39:R45" ca="1" si="35">IF($C$3&gt;$C$4+M39,1,0)</f>
        <v>0</v>
      </c>
      <c r="S39" s="44">
        <v>1.5</v>
      </c>
      <c r="T39" s="14"/>
      <c r="U39" s="14"/>
      <c r="AA39" s="14" t="str">
        <f t="shared" si="32"/>
        <v/>
      </c>
    </row>
    <row r="40" spans="1:27" ht="30" x14ac:dyDescent="0.25">
      <c r="A40" s="6">
        <v>29</v>
      </c>
      <c r="B40" s="34" t="s">
        <v>60</v>
      </c>
      <c r="C40" s="7"/>
      <c r="D40" s="7"/>
      <c r="E40" s="40">
        <f t="shared" si="28"/>
        <v>1.3532763532763539</v>
      </c>
      <c r="F40" s="2">
        <f t="shared" si="29"/>
        <v>43857.851851851854</v>
      </c>
      <c r="G40" s="2">
        <f t="shared" ca="1" si="30"/>
        <v>43765.2</v>
      </c>
      <c r="H40" s="8"/>
      <c r="I40" s="8"/>
      <c r="J40" s="7"/>
      <c r="K40" s="3">
        <f>IF(C40="X",0,IF(D40="x",2*Tabelle2[[#This Row],[Gewicht der Fertigkeit (Seitenzahl)]],1*Tabelle2[[#This Row],[Gewicht der Fertigkeit (Seitenzahl)]]))</f>
        <v>1.9</v>
      </c>
      <c r="L40" s="9">
        <f t="shared" si="3"/>
        <v>1.0826210826210832E-2</v>
      </c>
      <c r="M40" s="9">
        <f t="shared" si="33"/>
        <v>26.851851851851862</v>
      </c>
      <c r="N40" s="3">
        <f t="shared" si="31"/>
        <v>1.9</v>
      </c>
      <c r="O40" s="9">
        <f t="shared" si="5"/>
        <v>1.0826210826210832E-2</v>
      </c>
      <c r="P40" s="9">
        <f t="shared" ca="1" si="34"/>
        <v>2.6307692307692321</v>
      </c>
      <c r="Q40" s="9">
        <f t="shared" ref="Q40:Q46" ca="1" si="36">+P40+Q39</f>
        <v>52.200000000000031</v>
      </c>
      <c r="R40" s="10">
        <f t="shared" ca="1" si="35"/>
        <v>0</v>
      </c>
      <c r="S40" s="44">
        <v>1.9</v>
      </c>
      <c r="T40" s="14"/>
      <c r="U40" s="14"/>
      <c r="AA40" s="14" t="str">
        <f t="shared" si="32"/>
        <v/>
      </c>
    </row>
    <row r="41" spans="1:27" ht="30" x14ac:dyDescent="0.25">
      <c r="A41" s="6">
        <v>30</v>
      </c>
      <c r="B41" s="34" t="s">
        <v>61</v>
      </c>
      <c r="C41" s="7"/>
      <c r="D41" s="7"/>
      <c r="E41" s="40">
        <f t="shared" si="28"/>
        <v>0.85470085470085511</v>
      </c>
      <c r="F41" s="2">
        <f t="shared" si="29"/>
        <v>43858.70655270655</v>
      </c>
      <c r="G41" s="2">
        <f t="shared" ca="1" si="30"/>
        <v>43766.86153846154</v>
      </c>
      <c r="H41" s="8"/>
      <c r="I41" s="8"/>
      <c r="J41" s="7"/>
      <c r="K41" s="3">
        <f>IF(C41="X",0,IF(D41="x",2*Tabelle2[[#This Row],[Gewicht der Fertigkeit (Seitenzahl)]],1*Tabelle2[[#This Row],[Gewicht der Fertigkeit (Seitenzahl)]]))</f>
        <v>1.2</v>
      </c>
      <c r="L41" s="9">
        <f t="shared" si="3"/>
        <v>6.8376068376068411E-3</v>
      </c>
      <c r="M41" s="9">
        <f t="shared" si="33"/>
        <v>27.706552706552717</v>
      </c>
      <c r="N41" s="3">
        <f t="shared" si="31"/>
        <v>1.2</v>
      </c>
      <c r="O41" s="9">
        <f t="shared" si="5"/>
        <v>6.8376068376068411E-3</v>
      </c>
      <c r="P41" s="9">
        <f t="shared" ca="1" si="34"/>
        <v>1.6615384615384623</v>
      </c>
      <c r="Q41" s="9">
        <f t="shared" ca="1" si="36"/>
        <v>53.861538461538494</v>
      </c>
      <c r="R41" s="10">
        <f t="shared" ca="1" si="35"/>
        <v>0</v>
      </c>
      <c r="S41" s="44">
        <v>1.2</v>
      </c>
      <c r="T41" s="14"/>
      <c r="U41" s="14"/>
      <c r="AA41" s="14" t="str">
        <f t="shared" si="32"/>
        <v/>
      </c>
    </row>
    <row r="42" spans="1:27" ht="30" x14ac:dyDescent="0.25">
      <c r="A42" s="6">
        <v>31</v>
      </c>
      <c r="B42" s="34" t="s">
        <v>148</v>
      </c>
      <c r="C42" s="7"/>
      <c r="D42" s="7"/>
      <c r="E42" s="40">
        <f t="shared" si="28"/>
        <v>0.92592592592592637</v>
      </c>
      <c r="F42" s="2">
        <f t="shared" si="29"/>
        <v>43859.632478632477</v>
      </c>
      <c r="G42" s="2">
        <f t="shared" ca="1" si="30"/>
        <v>43768.661538461536</v>
      </c>
      <c r="H42" s="8"/>
      <c r="I42" s="8"/>
      <c r="J42" s="7"/>
      <c r="K42" s="3">
        <f>IF(C42="X",0,IF(D42="x",2*Tabelle2[[#This Row],[Gewicht der Fertigkeit (Seitenzahl)]],1*Tabelle2[[#This Row],[Gewicht der Fertigkeit (Seitenzahl)]]))</f>
        <v>1.3</v>
      </c>
      <c r="L42" s="9">
        <f t="shared" si="3"/>
        <v>7.4074074074074112E-3</v>
      </c>
      <c r="M42" s="9">
        <f t="shared" si="33"/>
        <v>28.632478632478644</v>
      </c>
      <c r="N42" s="3">
        <f t="shared" si="31"/>
        <v>1.3</v>
      </c>
      <c r="O42" s="9">
        <f t="shared" si="5"/>
        <v>7.4074074074074112E-3</v>
      </c>
      <c r="P42" s="9">
        <f t="shared" ca="1" si="34"/>
        <v>1.8000000000000009</v>
      </c>
      <c r="Q42" s="9">
        <f t="shared" ca="1" si="36"/>
        <v>55.661538461538498</v>
      </c>
      <c r="R42" s="10">
        <f t="shared" ca="1" si="35"/>
        <v>0</v>
      </c>
      <c r="S42" s="44">
        <v>1.3</v>
      </c>
      <c r="T42" s="14"/>
      <c r="U42" s="14"/>
      <c r="AA42" s="14" t="str">
        <f t="shared" si="32"/>
        <v/>
      </c>
    </row>
    <row r="43" spans="1:27" ht="30" x14ac:dyDescent="0.25">
      <c r="A43" s="6">
        <v>32</v>
      </c>
      <c r="B43" s="34" t="s">
        <v>149</v>
      </c>
      <c r="C43" s="7"/>
      <c r="D43" s="7"/>
      <c r="E43" s="40">
        <f t="shared" si="28"/>
        <v>1.2108262108262113</v>
      </c>
      <c r="F43" s="2">
        <f t="shared" si="29"/>
        <v>43860.843304843307</v>
      </c>
      <c r="G43" s="2">
        <f t="shared" ca="1" si="30"/>
        <v>43771.015384615384</v>
      </c>
      <c r="H43" s="8"/>
      <c r="I43" s="8"/>
      <c r="J43" s="7"/>
      <c r="K43" s="3">
        <f>IF(C43="X",0,IF(D43="x",2*Tabelle2[[#This Row],[Gewicht der Fertigkeit (Seitenzahl)]],1*Tabelle2[[#This Row],[Gewicht der Fertigkeit (Seitenzahl)]]))</f>
        <v>1.7</v>
      </c>
      <c r="L43" s="9">
        <f t="shared" si="3"/>
        <v>9.6866096866096915E-3</v>
      </c>
      <c r="M43" s="9">
        <f t="shared" si="33"/>
        <v>29.843304843304857</v>
      </c>
      <c r="N43" s="3">
        <f t="shared" si="31"/>
        <v>1.7</v>
      </c>
      <c r="O43" s="9">
        <f t="shared" si="5"/>
        <v>9.6866096866096915E-3</v>
      </c>
      <c r="P43" s="9">
        <f t="shared" ca="1" si="34"/>
        <v>2.3538461538461553</v>
      </c>
      <c r="Q43" s="9">
        <f t="shared" ca="1" si="36"/>
        <v>58.015384615384654</v>
      </c>
      <c r="R43" s="10">
        <f t="shared" ca="1" si="35"/>
        <v>0</v>
      </c>
      <c r="S43" s="44">
        <v>1.7</v>
      </c>
      <c r="T43" s="14"/>
      <c r="U43" s="14"/>
      <c r="AA43" s="14" t="str">
        <f t="shared" si="32"/>
        <v/>
      </c>
    </row>
    <row r="44" spans="1:27" ht="30" x14ac:dyDescent="0.25">
      <c r="A44" s="6">
        <v>33</v>
      </c>
      <c r="B44" s="34" t="s">
        <v>62</v>
      </c>
      <c r="C44" s="7"/>
      <c r="D44" s="7"/>
      <c r="E44" s="40">
        <f t="shared" si="28"/>
        <v>0.71225071225071257</v>
      </c>
      <c r="F44" s="2">
        <f t="shared" si="29"/>
        <v>43861.555555555555</v>
      </c>
      <c r="G44" s="2">
        <f t="shared" ca="1" si="30"/>
        <v>43772.4</v>
      </c>
      <c r="H44" s="8"/>
      <c r="I44" s="8"/>
      <c r="J44" s="7"/>
      <c r="K44" s="3">
        <f>IF(C44="X",0,IF(D44="x",2*Tabelle2[[#This Row],[Gewicht der Fertigkeit (Seitenzahl)]],1*Tabelle2[[#This Row],[Gewicht der Fertigkeit (Seitenzahl)]]))</f>
        <v>1</v>
      </c>
      <c r="L44" s="9">
        <f t="shared" ref="L44:L75" si="37">K44/SUM(K$11:K$144)</f>
        <v>5.6980056980057009E-3</v>
      </c>
      <c r="M44" s="9">
        <f t="shared" si="33"/>
        <v>30.555555555555568</v>
      </c>
      <c r="N44" s="3">
        <f t="shared" si="31"/>
        <v>1</v>
      </c>
      <c r="O44" s="9">
        <f t="shared" ref="O44:O75" si="38">N44/SUM(N$11:N$144)</f>
        <v>5.6980056980057009E-3</v>
      </c>
      <c r="P44" s="9">
        <f t="shared" ca="1" si="34"/>
        <v>1.3846153846153852</v>
      </c>
      <c r="Q44" s="9">
        <f t="shared" ca="1" si="36"/>
        <v>59.400000000000041</v>
      </c>
      <c r="R44" s="10">
        <f t="shared" ca="1" si="35"/>
        <v>0</v>
      </c>
      <c r="S44" s="44">
        <v>1</v>
      </c>
      <c r="T44" s="14"/>
      <c r="U44" s="14"/>
      <c r="AA44" s="14" t="str">
        <f t="shared" si="32"/>
        <v/>
      </c>
    </row>
    <row r="45" spans="1:27" x14ac:dyDescent="0.25">
      <c r="A45" s="6">
        <v>34</v>
      </c>
      <c r="B45" s="34" t="s">
        <v>63</v>
      </c>
      <c r="C45" s="7"/>
      <c r="D45" s="7"/>
      <c r="E45" s="40">
        <f t="shared" si="28"/>
        <v>0.85470085470085511</v>
      </c>
      <c r="F45" s="2">
        <f t="shared" si="29"/>
        <v>43862.410256410258</v>
      </c>
      <c r="G45" s="2">
        <f t="shared" ca="1" si="30"/>
        <v>43774.061538461538</v>
      </c>
      <c r="H45" s="8"/>
      <c r="I45" s="8"/>
      <c r="J45" s="7"/>
      <c r="K45" s="3">
        <f>IF(C45="X",0,IF(D45="x",2*Tabelle2[[#This Row],[Gewicht der Fertigkeit (Seitenzahl)]],1*Tabelle2[[#This Row],[Gewicht der Fertigkeit (Seitenzahl)]]))</f>
        <v>1.2</v>
      </c>
      <c r="L45" s="9">
        <f t="shared" si="37"/>
        <v>6.8376068376068411E-3</v>
      </c>
      <c r="M45" s="9">
        <f t="shared" si="33"/>
        <v>31.410256410256423</v>
      </c>
      <c r="N45" s="3">
        <f t="shared" si="31"/>
        <v>1.2</v>
      </c>
      <c r="O45" s="9">
        <f t="shared" si="38"/>
        <v>6.8376068376068411E-3</v>
      </c>
      <c r="P45" s="9">
        <f t="shared" ca="1" si="34"/>
        <v>1.6615384615384623</v>
      </c>
      <c r="Q45" s="9">
        <f t="shared" ca="1" si="36"/>
        <v>61.061538461538504</v>
      </c>
      <c r="R45" s="10">
        <f t="shared" ca="1" si="35"/>
        <v>0</v>
      </c>
      <c r="S45" s="44">
        <v>1.2</v>
      </c>
      <c r="T45" s="14"/>
      <c r="U45" s="14"/>
      <c r="AA45" s="14" t="str">
        <f t="shared" si="32"/>
        <v/>
      </c>
    </row>
    <row r="46" spans="1:27" ht="30" x14ac:dyDescent="0.25">
      <c r="A46" s="6">
        <v>35</v>
      </c>
      <c r="B46" s="34" t="s">
        <v>64</v>
      </c>
      <c r="C46" s="7"/>
      <c r="D46" s="7"/>
      <c r="E46" s="40">
        <f t="shared" si="28"/>
        <v>1.7094017094017102</v>
      </c>
      <c r="F46" s="2">
        <f t="shared" si="29"/>
        <v>43864.119658119656</v>
      </c>
      <c r="G46" s="2">
        <f t="shared" ca="1" si="30"/>
        <v>43777.384615384617</v>
      </c>
      <c r="H46" s="8"/>
      <c r="I46" s="8"/>
      <c r="J46" s="7"/>
      <c r="K46" s="3">
        <f>IF(C46="X",0,IF(D46="x",2*Tabelle2[[#This Row],[Gewicht der Fertigkeit (Seitenzahl)]],1*Tabelle2[[#This Row],[Gewicht der Fertigkeit (Seitenzahl)]]))</f>
        <v>2.4</v>
      </c>
      <c r="L46" s="9">
        <f t="shared" si="37"/>
        <v>1.3675213675213682E-2</v>
      </c>
      <c r="M46" s="9">
        <f t="shared" si="33"/>
        <v>33.119658119658133</v>
      </c>
      <c r="N46" s="3">
        <f t="shared" si="31"/>
        <v>2.4</v>
      </c>
      <c r="O46" s="9">
        <f t="shared" si="38"/>
        <v>1.3675213675213682E-2</v>
      </c>
      <c r="P46" s="9">
        <f t="shared" ref="P46:P51" ca="1" si="39">$C$8*O46</f>
        <v>3.3230769230769246</v>
      </c>
      <c r="Q46" s="9">
        <f t="shared" ca="1" si="36"/>
        <v>64.384615384615429</v>
      </c>
      <c r="R46" s="10">
        <f t="shared" ref="R46:R51" ca="1" si="40">IF($C$3&gt;$C$4+M46,1,0)</f>
        <v>0</v>
      </c>
      <c r="S46" s="44">
        <v>2.4</v>
      </c>
      <c r="T46" s="14"/>
      <c r="U46" s="14"/>
      <c r="AA46" s="14" t="str">
        <f t="shared" si="32"/>
        <v/>
      </c>
    </row>
    <row r="47" spans="1:27" ht="30" x14ac:dyDescent="0.25">
      <c r="A47" s="6">
        <v>36</v>
      </c>
      <c r="B47" s="34" t="s">
        <v>65</v>
      </c>
      <c r="C47" s="7"/>
      <c r="D47" s="7"/>
      <c r="E47" s="40">
        <f t="shared" si="28"/>
        <v>1.4245014245014251</v>
      </c>
      <c r="F47" s="2">
        <f t="shared" si="29"/>
        <v>43865.544159544159</v>
      </c>
      <c r="G47" s="2">
        <f t="shared" ca="1" si="30"/>
        <v>43780.153846153844</v>
      </c>
      <c r="H47" s="8"/>
      <c r="I47" s="8"/>
      <c r="J47" s="7"/>
      <c r="K47" s="3">
        <f>IF(C47="X",0,IF(D47="x",2*Tabelle2[[#This Row],[Gewicht der Fertigkeit (Seitenzahl)]],1*Tabelle2[[#This Row],[Gewicht der Fertigkeit (Seitenzahl)]]))</f>
        <v>2</v>
      </c>
      <c r="L47" s="9">
        <f t="shared" si="37"/>
        <v>1.1396011396011402E-2</v>
      </c>
      <c r="M47" s="9">
        <f t="shared" si="33"/>
        <v>34.544159544159555</v>
      </c>
      <c r="N47" s="3">
        <f t="shared" si="31"/>
        <v>2</v>
      </c>
      <c r="O47" s="9">
        <f t="shared" si="38"/>
        <v>1.1396011396011402E-2</v>
      </c>
      <c r="P47" s="9">
        <f t="shared" ca="1" si="39"/>
        <v>2.7692307692307705</v>
      </c>
      <c r="Q47" s="9">
        <f t="shared" ref="Q47:Q52" ca="1" si="41">+P47+Q46</f>
        <v>67.153846153846203</v>
      </c>
      <c r="R47" s="10">
        <f t="shared" ca="1" si="40"/>
        <v>0</v>
      </c>
      <c r="S47" s="44">
        <v>2</v>
      </c>
      <c r="T47" s="14"/>
      <c r="U47" s="14"/>
      <c r="AA47" s="14" t="str">
        <f t="shared" si="32"/>
        <v/>
      </c>
    </row>
    <row r="48" spans="1:27" ht="30" x14ac:dyDescent="0.25">
      <c r="A48" s="6">
        <v>37</v>
      </c>
      <c r="B48" s="34" t="s">
        <v>66</v>
      </c>
      <c r="C48" s="7"/>
      <c r="D48" s="7"/>
      <c r="E48" s="40">
        <f t="shared" si="28"/>
        <v>0.6410256410256413</v>
      </c>
      <c r="F48" s="2">
        <f t="shared" si="29"/>
        <v>43866.185185185182</v>
      </c>
      <c r="G48" s="2">
        <f t="shared" ca="1" si="30"/>
        <v>43781.4</v>
      </c>
      <c r="H48" s="8"/>
      <c r="I48" s="8"/>
      <c r="J48" s="7"/>
      <c r="K48" s="3">
        <f>IF(C48="X",0,IF(D48="x",2*Tabelle2[[#This Row],[Gewicht der Fertigkeit (Seitenzahl)]],1*Tabelle2[[#This Row],[Gewicht der Fertigkeit (Seitenzahl)]]))</f>
        <v>0.9</v>
      </c>
      <c r="L48" s="9">
        <f t="shared" si="37"/>
        <v>5.1282051282051308E-3</v>
      </c>
      <c r="M48" s="9">
        <f t="shared" si="33"/>
        <v>35.185185185185198</v>
      </c>
      <c r="N48" s="3">
        <f t="shared" si="31"/>
        <v>0.9</v>
      </c>
      <c r="O48" s="9">
        <f t="shared" si="38"/>
        <v>5.1282051282051308E-3</v>
      </c>
      <c r="P48" s="9">
        <f t="shared" ca="1" si="39"/>
        <v>1.2461538461538468</v>
      </c>
      <c r="Q48" s="9">
        <f t="shared" ca="1" si="41"/>
        <v>68.400000000000048</v>
      </c>
      <c r="R48" s="10">
        <f t="shared" ca="1" si="40"/>
        <v>0</v>
      </c>
      <c r="S48" s="44">
        <v>0.9</v>
      </c>
      <c r="T48" s="14"/>
      <c r="U48" s="14"/>
      <c r="AA48" s="14" t="str">
        <f t="shared" si="32"/>
        <v/>
      </c>
    </row>
    <row r="49" spans="1:27" ht="30" x14ac:dyDescent="0.25">
      <c r="A49" s="6">
        <v>38</v>
      </c>
      <c r="B49" s="34" t="s">
        <v>67</v>
      </c>
      <c r="C49" s="7"/>
      <c r="D49" s="7"/>
      <c r="E49" s="40">
        <f t="shared" si="28"/>
        <v>0.85470085470085511</v>
      </c>
      <c r="F49" s="2">
        <f t="shared" si="29"/>
        <v>43867.039886039885</v>
      </c>
      <c r="G49" s="2">
        <f t="shared" ca="1" si="30"/>
        <v>43783.061538461538</v>
      </c>
      <c r="H49" s="8"/>
      <c r="I49" s="8"/>
      <c r="J49" s="7"/>
      <c r="K49" s="3">
        <f>IF(C49="X",0,IF(D49="x",2*Tabelle2[[#This Row],[Gewicht der Fertigkeit (Seitenzahl)]],1*Tabelle2[[#This Row],[Gewicht der Fertigkeit (Seitenzahl)]]))</f>
        <v>1.2</v>
      </c>
      <c r="L49" s="9">
        <f t="shared" si="37"/>
        <v>6.8376068376068411E-3</v>
      </c>
      <c r="M49" s="9">
        <f t="shared" si="33"/>
        <v>36.039886039886049</v>
      </c>
      <c r="N49" s="3">
        <f t="shared" si="31"/>
        <v>1.2</v>
      </c>
      <c r="O49" s="9">
        <f t="shared" si="38"/>
        <v>6.8376068376068411E-3</v>
      </c>
      <c r="P49" s="9">
        <f t="shared" ca="1" si="39"/>
        <v>1.6615384615384623</v>
      </c>
      <c r="Q49" s="9">
        <f t="shared" ca="1" si="41"/>
        <v>70.061538461538504</v>
      </c>
      <c r="R49" s="10">
        <f t="shared" ca="1" si="40"/>
        <v>0</v>
      </c>
      <c r="S49" s="44">
        <v>1.2</v>
      </c>
      <c r="T49" s="14"/>
      <c r="U49" s="14"/>
      <c r="AA49" s="14" t="str">
        <f t="shared" si="32"/>
        <v/>
      </c>
    </row>
    <row r="50" spans="1:27" ht="30" x14ac:dyDescent="0.25">
      <c r="A50" s="6">
        <v>39</v>
      </c>
      <c r="B50" s="34" t="s">
        <v>68</v>
      </c>
      <c r="C50" s="7"/>
      <c r="D50" s="7"/>
      <c r="E50" s="40">
        <f t="shared" si="28"/>
        <v>0.92592592592592637</v>
      </c>
      <c r="F50" s="2">
        <f t="shared" si="29"/>
        <v>43867.965811965812</v>
      </c>
      <c r="G50" s="2">
        <f t="shared" ca="1" si="30"/>
        <v>43784.86153846154</v>
      </c>
      <c r="H50" s="8"/>
      <c r="I50" s="8"/>
      <c r="J50" s="7"/>
      <c r="K50" s="3">
        <f>IF(C50="X",0,IF(D50="x",2*Tabelle2[[#This Row],[Gewicht der Fertigkeit (Seitenzahl)]],1*Tabelle2[[#This Row],[Gewicht der Fertigkeit (Seitenzahl)]]))</f>
        <v>1.3</v>
      </c>
      <c r="L50" s="9">
        <f t="shared" si="37"/>
        <v>7.4074074074074112E-3</v>
      </c>
      <c r="M50" s="9">
        <f t="shared" si="33"/>
        <v>36.965811965811973</v>
      </c>
      <c r="N50" s="3">
        <f t="shared" si="31"/>
        <v>1.3</v>
      </c>
      <c r="O50" s="9">
        <f t="shared" si="38"/>
        <v>7.4074074074074112E-3</v>
      </c>
      <c r="P50" s="9">
        <f t="shared" ca="1" si="39"/>
        <v>1.8000000000000009</v>
      </c>
      <c r="Q50" s="9">
        <f t="shared" ca="1" si="41"/>
        <v>71.861538461538501</v>
      </c>
      <c r="R50" s="10">
        <f t="shared" ca="1" si="40"/>
        <v>0</v>
      </c>
      <c r="S50" s="44">
        <v>1.3</v>
      </c>
      <c r="T50" s="14"/>
      <c r="U50" s="14"/>
      <c r="AA50" s="14" t="str">
        <f t="shared" si="32"/>
        <v/>
      </c>
    </row>
    <row r="51" spans="1:27" ht="30" x14ac:dyDescent="0.25">
      <c r="A51" s="6">
        <v>40</v>
      </c>
      <c r="B51" s="34" t="s">
        <v>69</v>
      </c>
      <c r="C51" s="7"/>
      <c r="D51" s="7"/>
      <c r="E51" s="40">
        <f t="shared" si="28"/>
        <v>0.6410256410256413</v>
      </c>
      <c r="F51" s="2">
        <f t="shared" si="29"/>
        <v>43868.606837606836</v>
      </c>
      <c r="G51" s="2">
        <f t="shared" ca="1" si="30"/>
        <v>43786.107692307691</v>
      </c>
      <c r="H51" s="8"/>
      <c r="I51" s="8"/>
      <c r="J51" s="7"/>
      <c r="K51" s="3">
        <f>IF(C51="X",0,IF(D51="x",2*Tabelle2[[#This Row],[Gewicht der Fertigkeit (Seitenzahl)]],1*Tabelle2[[#This Row],[Gewicht der Fertigkeit (Seitenzahl)]]))</f>
        <v>0.9</v>
      </c>
      <c r="L51" s="9">
        <f t="shared" si="37"/>
        <v>5.1282051282051308E-3</v>
      </c>
      <c r="M51" s="9">
        <f t="shared" si="33"/>
        <v>37.606837606837615</v>
      </c>
      <c r="N51" s="3">
        <f t="shared" si="31"/>
        <v>0.9</v>
      </c>
      <c r="O51" s="9">
        <f t="shared" si="38"/>
        <v>5.1282051282051308E-3</v>
      </c>
      <c r="P51" s="9">
        <f t="shared" ca="1" si="39"/>
        <v>1.2461538461538468</v>
      </c>
      <c r="Q51" s="9">
        <f t="shared" ca="1" si="41"/>
        <v>73.107692307692346</v>
      </c>
      <c r="R51" s="10">
        <f t="shared" ca="1" si="40"/>
        <v>0</v>
      </c>
      <c r="S51" s="44">
        <v>0.9</v>
      </c>
      <c r="T51" s="14"/>
      <c r="U51" s="14"/>
      <c r="AA51" s="14" t="str">
        <f t="shared" si="32"/>
        <v/>
      </c>
    </row>
    <row r="52" spans="1:27" x14ac:dyDescent="0.25">
      <c r="A52" s="6">
        <v>41</v>
      </c>
      <c r="B52" s="34" t="s">
        <v>70</v>
      </c>
      <c r="C52" s="7"/>
      <c r="D52" s="7"/>
      <c r="E52" s="40">
        <f t="shared" si="28"/>
        <v>0.6410256410256413</v>
      </c>
      <c r="F52" s="2">
        <f t="shared" si="29"/>
        <v>43869.24786324786</v>
      </c>
      <c r="G52" s="2">
        <f t="shared" ca="1" si="30"/>
        <v>43787.353846153848</v>
      </c>
      <c r="H52" s="8"/>
      <c r="I52" s="8"/>
      <c r="J52" s="7"/>
      <c r="K52" s="3">
        <f>IF(C52="X",0,IF(D52="x",2*Tabelle2[[#This Row],[Gewicht der Fertigkeit (Seitenzahl)]],1*Tabelle2[[#This Row],[Gewicht der Fertigkeit (Seitenzahl)]]))</f>
        <v>0.9</v>
      </c>
      <c r="L52" s="9">
        <f t="shared" si="37"/>
        <v>5.1282051282051308E-3</v>
      </c>
      <c r="M52" s="9">
        <f t="shared" si="33"/>
        <v>38.247863247863258</v>
      </c>
      <c r="N52" s="3">
        <f t="shared" si="31"/>
        <v>0.9</v>
      </c>
      <c r="O52" s="9">
        <f t="shared" si="38"/>
        <v>5.1282051282051308E-3</v>
      </c>
      <c r="P52" s="9">
        <f t="shared" ca="1" si="23"/>
        <v>1.2461538461538468</v>
      </c>
      <c r="Q52" s="9">
        <f t="shared" ca="1" si="41"/>
        <v>74.353846153846192</v>
      </c>
      <c r="R52" s="10">
        <f t="shared" ca="1" si="24"/>
        <v>0</v>
      </c>
      <c r="S52" s="44">
        <v>0.9</v>
      </c>
      <c r="T52" s="14"/>
      <c r="U52" s="14"/>
      <c r="AA52" s="14" t="str">
        <f t="shared" si="32"/>
        <v/>
      </c>
    </row>
    <row r="53" spans="1:27" ht="33" x14ac:dyDescent="0.35">
      <c r="A53" s="6">
        <v>42</v>
      </c>
      <c r="B53" s="34" t="s">
        <v>157</v>
      </c>
      <c r="C53" s="7"/>
      <c r="D53" s="7"/>
      <c r="E53" s="40">
        <f t="shared" si="28"/>
        <v>2.136752136752138</v>
      </c>
      <c r="F53" s="2">
        <f t="shared" si="29"/>
        <v>43871.384615384617</v>
      </c>
      <c r="G53" s="2">
        <f t="shared" ca="1" si="30"/>
        <v>43791.507692307692</v>
      </c>
      <c r="H53" s="8"/>
      <c r="I53" s="8"/>
      <c r="J53" s="7"/>
      <c r="K53" s="3">
        <f>IF(C53="X",0,IF(D53="x",2*Tabelle2[[#This Row],[Gewicht der Fertigkeit (Seitenzahl)]],1*Tabelle2[[#This Row],[Gewicht der Fertigkeit (Seitenzahl)]]))</f>
        <v>3</v>
      </c>
      <c r="L53" s="9">
        <f t="shared" si="37"/>
        <v>1.7094017094017103E-2</v>
      </c>
      <c r="M53" s="9">
        <f t="shared" si="33"/>
        <v>40.384615384615394</v>
      </c>
      <c r="N53" s="3">
        <f t="shared" si="31"/>
        <v>3</v>
      </c>
      <c r="O53" s="9">
        <f t="shared" si="38"/>
        <v>1.7094017094017103E-2</v>
      </c>
      <c r="P53" s="9">
        <f t="shared" ca="1" si="23"/>
        <v>4.153846153846156</v>
      </c>
      <c r="Q53" s="9">
        <f t="shared" ref="Q53:Q54" ca="1" si="42">+P53+Q52</f>
        <v>78.507692307692352</v>
      </c>
      <c r="R53" s="10">
        <f t="shared" ca="1" si="24"/>
        <v>0</v>
      </c>
      <c r="S53" s="44">
        <v>3</v>
      </c>
      <c r="T53" s="14"/>
      <c r="U53" s="14"/>
      <c r="AA53" s="14" t="str">
        <f t="shared" si="32"/>
        <v/>
      </c>
    </row>
    <row r="54" spans="1:27" ht="33" x14ac:dyDescent="0.35">
      <c r="A54" s="6">
        <v>43</v>
      </c>
      <c r="B54" s="34" t="s">
        <v>158</v>
      </c>
      <c r="C54" s="7"/>
      <c r="D54" s="7"/>
      <c r="E54" s="40">
        <f t="shared" si="28"/>
        <v>1.6381766381766387</v>
      </c>
      <c r="F54" s="2">
        <f t="shared" si="29"/>
        <v>43873.022792022792</v>
      </c>
      <c r="G54" s="2">
        <f t="shared" ca="1" si="30"/>
        <v>43794.692307692305</v>
      </c>
      <c r="H54" s="8"/>
      <c r="I54" s="8"/>
      <c r="J54" s="7"/>
      <c r="K54" s="3">
        <f>IF(C54="X",0,IF(D54="x",2*Tabelle2[[#This Row],[Gewicht der Fertigkeit (Seitenzahl)]],1*Tabelle2[[#This Row],[Gewicht der Fertigkeit (Seitenzahl)]]))</f>
        <v>2.2999999999999998</v>
      </c>
      <c r="L54" s="9">
        <f t="shared" si="37"/>
        <v>1.310541310541311E-2</v>
      </c>
      <c r="M54" s="9">
        <f t="shared" si="33"/>
        <v>42.022792022792032</v>
      </c>
      <c r="N54" s="3">
        <f t="shared" si="31"/>
        <v>2.2999999999999998</v>
      </c>
      <c r="O54" s="9">
        <f t="shared" si="38"/>
        <v>1.310541310541311E-2</v>
      </c>
      <c r="P54" s="9">
        <f t="shared" ca="1" si="23"/>
        <v>3.1846153846153857</v>
      </c>
      <c r="Q54" s="9">
        <f t="shared" ca="1" si="42"/>
        <v>81.692307692307736</v>
      </c>
      <c r="R54" s="10">
        <f t="shared" ca="1" si="24"/>
        <v>0</v>
      </c>
      <c r="S54" s="44">
        <v>2.2999999999999998</v>
      </c>
      <c r="T54" s="14"/>
      <c r="U54" s="14"/>
      <c r="AA54" s="14" t="str">
        <f t="shared" si="32"/>
        <v/>
      </c>
    </row>
    <row r="55" spans="1:27" ht="33" x14ac:dyDescent="0.35">
      <c r="A55" s="6">
        <v>44</v>
      </c>
      <c r="B55" s="34" t="s">
        <v>159</v>
      </c>
      <c r="C55" s="7"/>
      <c r="D55" s="7"/>
      <c r="E55" s="40">
        <f t="shared" si="28"/>
        <v>1.8518518518518527</v>
      </c>
      <c r="F55" s="2">
        <f t="shared" si="29"/>
        <v>43874.874643874646</v>
      </c>
      <c r="G55" s="2">
        <f t="shared" ca="1" si="30"/>
        <v>43798.292307692311</v>
      </c>
      <c r="H55" s="8"/>
      <c r="I55" s="8"/>
      <c r="J55" s="7"/>
      <c r="K55" s="3">
        <f>IF(C55="X",0,IF(D55="x",2*Tabelle2[[#This Row],[Gewicht der Fertigkeit (Seitenzahl)]],1*Tabelle2[[#This Row],[Gewicht der Fertigkeit (Seitenzahl)]]))</f>
        <v>2.6</v>
      </c>
      <c r="L55" s="9">
        <f t="shared" si="37"/>
        <v>1.4814814814814822E-2</v>
      </c>
      <c r="M55" s="9">
        <f t="shared" si="33"/>
        <v>43.874643874643887</v>
      </c>
      <c r="N55" s="3">
        <f t="shared" si="31"/>
        <v>2.6</v>
      </c>
      <c r="O55" s="9">
        <f t="shared" si="38"/>
        <v>1.4814814814814822E-2</v>
      </c>
      <c r="P55" s="9">
        <f t="shared" ref="P55:P59" ca="1" si="43">$C$8*O55</f>
        <v>3.6000000000000019</v>
      </c>
      <c r="Q55" s="9">
        <f t="shared" ref="Q55:Q60" ca="1" si="44">+P55+Q54</f>
        <v>85.292307692307745</v>
      </c>
      <c r="R55" s="10">
        <f t="shared" ref="R55:R59" ca="1" si="45">IF($C$3&gt;$C$4+M55,1,0)</f>
        <v>0</v>
      </c>
      <c r="S55" s="44">
        <v>2.6</v>
      </c>
      <c r="T55" s="14"/>
      <c r="U55" s="14"/>
      <c r="AA55" s="14" t="str">
        <f t="shared" si="32"/>
        <v/>
      </c>
    </row>
    <row r="56" spans="1:27" ht="30" x14ac:dyDescent="0.25">
      <c r="A56" s="6">
        <v>45</v>
      </c>
      <c r="B56" s="34" t="s">
        <v>71</v>
      </c>
      <c r="C56" s="7"/>
      <c r="D56" s="7"/>
      <c r="E56" s="40">
        <f t="shared" si="28"/>
        <v>2.0655270655270668</v>
      </c>
      <c r="F56" s="2">
        <f t="shared" si="29"/>
        <v>43876.940170940172</v>
      </c>
      <c r="G56" s="2">
        <f t="shared" ca="1" si="30"/>
        <v>43802.307692307695</v>
      </c>
      <c r="H56" s="8"/>
      <c r="I56" s="8"/>
      <c r="J56" s="7"/>
      <c r="K56" s="3">
        <f>IF(C56="X",0,IF(D56="x",2*Tabelle2[[#This Row],[Gewicht der Fertigkeit (Seitenzahl)]],1*Tabelle2[[#This Row],[Gewicht der Fertigkeit (Seitenzahl)]]))</f>
        <v>2.9</v>
      </c>
      <c r="L56" s="9">
        <f t="shared" si="37"/>
        <v>1.6524216524216533E-2</v>
      </c>
      <c r="M56" s="9">
        <f t="shared" si="33"/>
        <v>45.940170940170951</v>
      </c>
      <c r="N56" s="3">
        <f t="shared" si="31"/>
        <v>2.9</v>
      </c>
      <c r="O56" s="9">
        <f t="shared" si="38"/>
        <v>1.6524216524216533E-2</v>
      </c>
      <c r="P56" s="9">
        <f t="shared" ca="1" si="43"/>
        <v>4.0153846153846171</v>
      </c>
      <c r="Q56" s="9">
        <f t="shared" ca="1" si="44"/>
        <v>89.307692307692363</v>
      </c>
      <c r="R56" s="10">
        <f t="shared" ca="1" si="45"/>
        <v>0</v>
      </c>
      <c r="S56" s="44">
        <v>2.9</v>
      </c>
      <c r="T56" s="14"/>
      <c r="U56" s="14"/>
      <c r="AA56" s="14" t="str">
        <f t="shared" si="32"/>
        <v/>
      </c>
    </row>
    <row r="57" spans="1:27" ht="30" x14ac:dyDescent="0.25">
      <c r="A57" s="6">
        <v>46</v>
      </c>
      <c r="B57" s="34" t="s">
        <v>72</v>
      </c>
      <c r="C57" s="7"/>
      <c r="D57" s="7"/>
      <c r="E57" s="40">
        <f t="shared" si="28"/>
        <v>1.8518518518518527</v>
      </c>
      <c r="F57" s="2">
        <f t="shared" si="29"/>
        <v>43878.792022792026</v>
      </c>
      <c r="G57" s="2">
        <f t="shared" ca="1" si="30"/>
        <v>43805.907692307694</v>
      </c>
      <c r="H57" s="8"/>
      <c r="I57" s="8"/>
      <c r="J57" s="7"/>
      <c r="K57" s="3">
        <f>IF(C57="X",0,IF(D57="x",2*Tabelle2[[#This Row],[Gewicht der Fertigkeit (Seitenzahl)]],1*Tabelle2[[#This Row],[Gewicht der Fertigkeit (Seitenzahl)]]))</f>
        <v>2.6</v>
      </c>
      <c r="L57" s="9">
        <f t="shared" si="37"/>
        <v>1.4814814814814822E-2</v>
      </c>
      <c r="M57" s="9">
        <f t="shared" si="33"/>
        <v>47.792022792022806</v>
      </c>
      <c r="N57" s="3">
        <f t="shared" si="31"/>
        <v>2.6</v>
      </c>
      <c r="O57" s="9">
        <f t="shared" si="38"/>
        <v>1.4814814814814822E-2</v>
      </c>
      <c r="P57" s="9">
        <f t="shared" ca="1" si="43"/>
        <v>3.6000000000000019</v>
      </c>
      <c r="Q57" s="9">
        <f t="shared" ca="1" si="44"/>
        <v>92.907692307692372</v>
      </c>
      <c r="R57" s="10">
        <f t="shared" ca="1" si="45"/>
        <v>0</v>
      </c>
      <c r="S57" s="44">
        <v>2.6</v>
      </c>
      <c r="T57" s="14"/>
      <c r="U57" s="14"/>
      <c r="AA57" s="14" t="str">
        <f t="shared" si="32"/>
        <v/>
      </c>
    </row>
    <row r="58" spans="1:27" ht="30" x14ac:dyDescent="0.25">
      <c r="A58" s="6">
        <v>47</v>
      </c>
      <c r="B58" s="34" t="s">
        <v>73</v>
      </c>
      <c r="C58" s="7"/>
      <c r="D58" s="7"/>
      <c r="E58" s="40">
        <f t="shared" si="28"/>
        <v>0.85470085470085511</v>
      </c>
      <c r="F58" s="2">
        <f t="shared" si="29"/>
        <v>43879.646723646722</v>
      </c>
      <c r="G58" s="2">
        <f t="shared" ca="1" si="30"/>
        <v>43807.56923076923</v>
      </c>
      <c r="H58" s="8"/>
      <c r="I58" s="8"/>
      <c r="J58" s="7"/>
      <c r="K58" s="3">
        <f>IF(C58="X",0,IF(D58="x",2*Tabelle2[[#This Row],[Gewicht der Fertigkeit (Seitenzahl)]],1*Tabelle2[[#This Row],[Gewicht der Fertigkeit (Seitenzahl)]]))</f>
        <v>1.2</v>
      </c>
      <c r="L58" s="9">
        <f t="shared" si="37"/>
        <v>6.8376068376068411E-3</v>
      </c>
      <c r="M58" s="9">
        <f t="shared" si="33"/>
        <v>48.646723646723657</v>
      </c>
      <c r="N58" s="3">
        <f t="shared" si="31"/>
        <v>1.2</v>
      </c>
      <c r="O58" s="9">
        <f t="shared" si="38"/>
        <v>6.8376068376068411E-3</v>
      </c>
      <c r="P58" s="9">
        <f t="shared" ca="1" si="43"/>
        <v>1.6615384615384623</v>
      </c>
      <c r="Q58" s="9">
        <f t="shared" ca="1" si="44"/>
        <v>94.569230769230828</v>
      </c>
      <c r="R58" s="10">
        <f t="shared" ca="1" si="45"/>
        <v>0</v>
      </c>
      <c r="S58" s="44">
        <v>1.2</v>
      </c>
      <c r="T58" s="14"/>
      <c r="U58" s="14"/>
      <c r="AA58" s="14" t="str">
        <f t="shared" si="32"/>
        <v/>
      </c>
    </row>
    <row r="59" spans="1:27" ht="30" x14ac:dyDescent="0.25">
      <c r="A59" s="6">
        <v>48</v>
      </c>
      <c r="B59" s="34" t="s">
        <v>74</v>
      </c>
      <c r="C59" s="7"/>
      <c r="D59" s="7"/>
      <c r="E59" s="40">
        <f t="shared" si="28"/>
        <v>1.068376068376069</v>
      </c>
      <c r="F59" s="2">
        <f t="shared" si="29"/>
        <v>43880.715099715097</v>
      </c>
      <c r="G59" s="2">
        <f t="shared" ca="1" si="30"/>
        <v>43809.646153846152</v>
      </c>
      <c r="H59" s="8"/>
      <c r="I59" s="8"/>
      <c r="J59" s="7"/>
      <c r="K59" s="3">
        <f>IF(C59="X",0,IF(D59="x",2*Tabelle2[[#This Row],[Gewicht der Fertigkeit (Seitenzahl)]],1*Tabelle2[[#This Row],[Gewicht der Fertigkeit (Seitenzahl)]]))</f>
        <v>1.5</v>
      </c>
      <c r="L59" s="9">
        <f t="shared" si="37"/>
        <v>8.5470085470085513E-3</v>
      </c>
      <c r="M59" s="9">
        <f t="shared" si="33"/>
        <v>49.715099715099726</v>
      </c>
      <c r="N59" s="3">
        <f t="shared" si="31"/>
        <v>1.5</v>
      </c>
      <c r="O59" s="9">
        <f t="shared" si="38"/>
        <v>8.5470085470085513E-3</v>
      </c>
      <c r="P59" s="9">
        <f t="shared" ca="1" si="43"/>
        <v>2.076923076923078</v>
      </c>
      <c r="Q59" s="9">
        <f t="shared" ca="1" si="44"/>
        <v>96.646153846153908</v>
      </c>
      <c r="R59" s="10">
        <f t="shared" ca="1" si="45"/>
        <v>0</v>
      </c>
      <c r="S59" s="44">
        <v>1.5</v>
      </c>
      <c r="T59" s="14"/>
      <c r="U59" s="14"/>
      <c r="AA59" s="14" t="str">
        <f t="shared" si="32"/>
        <v/>
      </c>
    </row>
    <row r="60" spans="1:27" ht="30" x14ac:dyDescent="0.25">
      <c r="A60" s="6">
        <v>49</v>
      </c>
      <c r="B60" s="34" t="s">
        <v>75</v>
      </c>
      <c r="C60" s="7"/>
      <c r="D60" s="7"/>
      <c r="E60" s="40">
        <f t="shared" si="28"/>
        <v>0.78347578347578384</v>
      </c>
      <c r="F60" s="2">
        <f t="shared" si="29"/>
        <v>43881.498575498576</v>
      </c>
      <c r="G60" s="2">
        <f t="shared" ca="1" si="30"/>
        <v>43811.169230769228</v>
      </c>
      <c r="H60" s="8"/>
      <c r="I60" s="8"/>
      <c r="J60" s="7"/>
      <c r="K60" s="3">
        <f>IF(C60="X",0,IF(D60="x",2*Tabelle2[[#This Row],[Gewicht der Fertigkeit (Seitenzahl)]],1*Tabelle2[[#This Row],[Gewicht der Fertigkeit (Seitenzahl)]]))</f>
        <v>1.1000000000000001</v>
      </c>
      <c r="L60" s="9">
        <f t="shared" si="37"/>
        <v>6.267806267806271E-3</v>
      </c>
      <c r="M60" s="9">
        <f t="shared" si="33"/>
        <v>50.498575498575512</v>
      </c>
      <c r="N60" s="3">
        <f t="shared" si="31"/>
        <v>1.1000000000000001</v>
      </c>
      <c r="O60" s="9">
        <f t="shared" si="38"/>
        <v>6.267806267806271E-3</v>
      </c>
      <c r="P60" s="9">
        <f t="shared" ref="P60:P64" ca="1" si="46">$C$8*O60</f>
        <v>1.5230769230769239</v>
      </c>
      <c r="Q60" s="9">
        <f t="shared" ca="1" si="44"/>
        <v>98.169230769230836</v>
      </c>
      <c r="R60" s="10">
        <f t="shared" ref="R60:R64" ca="1" si="47">IF($C$3&gt;$C$4+M60,1,0)</f>
        <v>0</v>
      </c>
      <c r="S60" s="44">
        <v>1.1000000000000001</v>
      </c>
      <c r="T60" s="14"/>
      <c r="U60" s="14"/>
      <c r="AA60" s="14" t="str">
        <f t="shared" si="32"/>
        <v/>
      </c>
    </row>
    <row r="61" spans="1:27" ht="30" x14ac:dyDescent="0.25">
      <c r="A61" s="6">
        <v>50</v>
      </c>
      <c r="B61" s="34" t="s">
        <v>76</v>
      </c>
      <c r="C61" s="7"/>
      <c r="D61" s="7"/>
      <c r="E61" s="40">
        <f t="shared" si="28"/>
        <v>0.99715099715099764</v>
      </c>
      <c r="F61" s="2">
        <f t="shared" si="29"/>
        <v>43882.495726495727</v>
      </c>
      <c r="G61" s="2">
        <f t="shared" ca="1" si="30"/>
        <v>43813.107692307691</v>
      </c>
      <c r="H61" s="8"/>
      <c r="I61" s="8"/>
      <c r="J61" s="7"/>
      <c r="K61" s="3">
        <f>IF(C61="X",0,IF(D61="x",2*Tabelle2[[#This Row],[Gewicht der Fertigkeit (Seitenzahl)]],1*Tabelle2[[#This Row],[Gewicht der Fertigkeit (Seitenzahl)]]))</f>
        <v>1.4</v>
      </c>
      <c r="L61" s="9">
        <f t="shared" si="37"/>
        <v>7.9772079772079812E-3</v>
      </c>
      <c r="M61" s="9">
        <f t="shared" si="33"/>
        <v>51.495726495726508</v>
      </c>
      <c r="N61" s="3">
        <f t="shared" si="31"/>
        <v>1.4</v>
      </c>
      <c r="O61" s="9">
        <f t="shared" si="38"/>
        <v>7.9772079772079812E-3</v>
      </c>
      <c r="P61" s="9">
        <f t="shared" ca="1" si="46"/>
        <v>1.9384615384615393</v>
      </c>
      <c r="Q61" s="9">
        <f t="shared" ref="Q61:Q65" ca="1" si="48">+P61+Q60</f>
        <v>100.10769230769237</v>
      </c>
      <c r="R61" s="10">
        <f t="shared" ca="1" si="47"/>
        <v>0</v>
      </c>
      <c r="S61" s="44">
        <v>1.4</v>
      </c>
      <c r="T61" s="14"/>
      <c r="U61" s="14"/>
      <c r="AA61" s="14" t="str">
        <f t="shared" si="32"/>
        <v/>
      </c>
    </row>
    <row r="62" spans="1:27" x14ac:dyDescent="0.25">
      <c r="A62" s="6">
        <v>51</v>
      </c>
      <c r="B62" s="34" t="s">
        <v>77</v>
      </c>
      <c r="C62" s="7"/>
      <c r="D62" s="7"/>
      <c r="E62" s="40">
        <f t="shared" si="28"/>
        <v>0.42735042735042755</v>
      </c>
      <c r="F62" s="2">
        <f t="shared" si="29"/>
        <v>43882.923076923078</v>
      </c>
      <c r="G62" s="2">
        <f t="shared" ca="1" si="30"/>
        <v>43813.938461538462</v>
      </c>
      <c r="H62" s="8"/>
      <c r="I62" s="8"/>
      <c r="J62" s="7"/>
      <c r="K62" s="3">
        <f>IF(C62="X",0,IF(D62="x",2*Tabelle2[[#This Row],[Gewicht der Fertigkeit (Seitenzahl)]],1*Tabelle2[[#This Row],[Gewicht der Fertigkeit (Seitenzahl)]]))</f>
        <v>0.6</v>
      </c>
      <c r="L62" s="9">
        <f t="shared" si="37"/>
        <v>3.4188034188034205E-3</v>
      </c>
      <c r="M62" s="9">
        <f t="shared" si="33"/>
        <v>51.923076923076934</v>
      </c>
      <c r="N62" s="3">
        <f t="shared" si="31"/>
        <v>0.6</v>
      </c>
      <c r="O62" s="9">
        <f t="shared" si="38"/>
        <v>3.4188034188034205E-3</v>
      </c>
      <c r="P62" s="9">
        <f t="shared" ca="1" si="46"/>
        <v>0.83076923076923115</v>
      </c>
      <c r="Q62" s="9">
        <f t="shared" ca="1" si="48"/>
        <v>100.93846153846161</v>
      </c>
      <c r="R62" s="10">
        <f t="shared" ca="1" si="47"/>
        <v>0</v>
      </c>
      <c r="S62" s="44">
        <v>0.6</v>
      </c>
      <c r="T62" s="14"/>
      <c r="U62" s="14"/>
      <c r="AA62" s="14" t="str">
        <f t="shared" si="32"/>
        <v/>
      </c>
    </row>
    <row r="63" spans="1:27" x14ac:dyDescent="0.25">
      <c r="A63" s="6">
        <v>52</v>
      </c>
      <c r="B63" s="34" t="s">
        <v>78</v>
      </c>
      <c r="C63" s="7"/>
      <c r="D63" s="7"/>
      <c r="E63" s="40">
        <f t="shared" si="28"/>
        <v>0.21367521367521378</v>
      </c>
      <c r="F63" s="2">
        <f t="shared" si="29"/>
        <v>43883.13675213675</v>
      </c>
      <c r="G63" s="2">
        <f t="shared" ca="1" si="30"/>
        <v>43814.353846153848</v>
      </c>
      <c r="H63" s="8"/>
      <c r="I63" s="8"/>
      <c r="J63" s="7"/>
      <c r="K63" s="3">
        <f>IF(C63="X",0,IF(D63="x",2*Tabelle2[[#This Row],[Gewicht der Fertigkeit (Seitenzahl)]],1*Tabelle2[[#This Row],[Gewicht der Fertigkeit (Seitenzahl)]]))</f>
        <v>0.3</v>
      </c>
      <c r="L63" s="9">
        <f t="shared" si="37"/>
        <v>1.7094017094017103E-3</v>
      </c>
      <c r="M63" s="9">
        <f t="shared" si="33"/>
        <v>52.13675213675215</v>
      </c>
      <c r="N63" s="3">
        <f t="shared" si="31"/>
        <v>0.3</v>
      </c>
      <c r="O63" s="9">
        <f t="shared" si="38"/>
        <v>1.7094017094017103E-3</v>
      </c>
      <c r="P63" s="9">
        <f t="shared" ca="1" si="46"/>
        <v>0.41538461538461557</v>
      </c>
      <c r="Q63" s="9">
        <f t="shared" ca="1" si="48"/>
        <v>101.35384615384622</v>
      </c>
      <c r="R63" s="10">
        <f t="shared" ca="1" si="47"/>
        <v>0</v>
      </c>
      <c r="S63" s="44">
        <v>0.3</v>
      </c>
      <c r="T63" s="14"/>
      <c r="U63" s="14"/>
      <c r="AA63" s="14" t="str">
        <f t="shared" si="32"/>
        <v/>
      </c>
    </row>
    <row r="64" spans="1:27" x14ac:dyDescent="0.25">
      <c r="A64" s="6">
        <v>53</v>
      </c>
      <c r="B64" s="34" t="s">
        <v>79</v>
      </c>
      <c r="C64" s="7"/>
      <c r="D64" s="7"/>
      <c r="E64" s="40">
        <f t="shared" si="28"/>
        <v>0.35612535612535628</v>
      </c>
      <c r="F64" s="2">
        <f t="shared" si="29"/>
        <v>43883.492877492878</v>
      </c>
      <c r="G64" s="2">
        <f t="shared" ca="1" si="30"/>
        <v>43815.046153846153</v>
      </c>
      <c r="H64" s="8"/>
      <c r="I64" s="8"/>
      <c r="J64" s="7"/>
      <c r="K64" s="3">
        <f>IF(C64="X",0,IF(D64="x",2*Tabelle2[[#This Row],[Gewicht der Fertigkeit (Seitenzahl)]],1*Tabelle2[[#This Row],[Gewicht der Fertigkeit (Seitenzahl)]]))</f>
        <v>0.5</v>
      </c>
      <c r="L64" s="9">
        <f t="shared" si="37"/>
        <v>2.8490028490028504E-3</v>
      </c>
      <c r="M64" s="9">
        <f t="shared" si="33"/>
        <v>52.492877492877504</v>
      </c>
      <c r="N64" s="3">
        <f t="shared" si="31"/>
        <v>0.5</v>
      </c>
      <c r="O64" s="9">
        <f t="shared" si="38"/>
        <v>2.8490028490028504E-3</v>
      </c>
      <c r="P64" s="9">
        <f t="shared" ca="1" si="46"/>
        <v>0.69230769230769262</v>
      </c>
      <c r="Q64" s="9">
        <f t="shared" ca="1" si="48"/>
        <v>102.04615384615391</v>
      </c>
      <c r="R64" s="10">
        <f t="shared" ca="1" si="47"/>
        <v>0</v>
      </c>
      <c r="S64" s="44">
        <v>0.5</v>
      </c>
      <c r="T64" s="14"/>
      <c r="U64" s="14"/>
      <c r="AA64" s="14" t="str">
        <f t="shared" si="32"/>
        <v/>
      </c>
    </row>
    <row r="65" spans="1:27" x14ac:dyDescent="0.25">
      <c r="A65" s="6">
        <v>54</v>
      </c>
      <c r="B65" s="34" t="s">
        <v>80</v>
      </c>
      <c r="C65" s="7"/>
      <c r="D65" s="7"/>
      <c r="E65" s="40">
        <f t="shared" si="28"/>
        <v>0.78347578347578384</v>
      </c>
      <c r="F65" s="2">
        <f t="shared" si="29"/>
        <v>43884.276353276357</v>
      </c>
      <c r="G65" s="2">
        <f t="shared" ca="1" si="30"/>
        <v>43816.56923076923</v>
      </c>
      <c r="H65" s="8"/>
      <c r="I65" s="8"/>
      <c r="J65" s="7"/>
      <c r="K65" s="3">
        <f>IF(C65="X",0,IF(D65="x",2*Tabelle2[[#This Row],[Gewicht der Fertigkeit (Seitenzahl)]],1*Tabelle2[[#This Row],[Gewicht der Fertigkeit (Seitenzahl)]]))</f>
        <v>1.1000000000000001</v>
      </c>
      <c r="L65" s="9">
        <f t="shared" si="37"/>
        <v>6.267806267806271E-3</v>
      </c>
      <c r="M65" s="9">
        <f t="shared" si="33"/>
        <v>53.276353276353291</v>
      </c>
      <c r="N65" s="3">
        <f t="shared" si="31"/>
        <v>1.1000000000000001</v>
      </c>
      <c r="O65" s="9">
        <f t="shared" si="38"/>
        <v>6.267806267806271E-3</v>
      </c>
      <c r="P65" s="9">
        <f t="shared" ref="P65:P69" ca="1" si="49">$C$8*O65</f>
        <v>1.5230769230769239</v>
      </c>
      <c r="Q65" s="9">
        <f t="shared" ca="1" si="48"/>
        <v>103.56923076923084</v>
      </c>
      <c r="R65" s="10">
        <f t="shared" ref="R65:R69" ca="1" si="50">IF($C$3&gt;$C$4+M65,1,0)</f>
        <v>0</v>
      </c>
      <c r="S65" s="44">
        <v>1.1000000000000001</v>
      </c>
      <c r="T65" s="14"/>
      <c r="U65" s="14"/>
      <c r="AA65" s="14" t="str">
        <f t="shared" si="32"/>
        <v/>
      </c>
    </row>
    <row r="66" spans="1:27" x14ac:dyDescent="0.25">
      <c r="A66" s="6">
        <v>55</v>
      </c>
      <c r="B66" s="34" t="s">
        <v>24</v>
      </c>
      <c r="C66" s="7"/>
      <c r="D66" s="7"/>
      <c r="E66" s="40">
        <f t="shared" si="28"/>
        <v>0.56980056980057014</v>
      </c>
      <c r="F66" s="2">
        <f t="shared" si="29"/>
        <v>43884.846153846156</v>
      </c>
      <c r="G66" s="2">
        <f t="shared" ca="1" si="30"/>
        <v>43817.676923076921</v>
      </c>
      <c r="H66" s="8"/>
      <c r="I66" s="8"/>
      <c r="J66" s="7"/>
      <c r="K66" s="3">
        <f>IF(C66="X",0,IF(D66="x",2*Tabelle2[[#This Row],[Gewicht der Fertigkeit (Seitenzahl)]],1*Tabelle2[[#This Row],[Gewicht der Fertigkeit (Seitenzahl)]]))</f>
        <v>0.8</v>
      </c>
      <c r="L66" s="9">
        <f t="shared" si="37"/>
        <v>4.5584045584045607E-3</v>
      </c>
      <c r="M66" s="9">
        <f t="shared" si="33"/>
        <v>53.846153846153861</v>
      </c>
      <c r="N66" s="3">
        <f t="shared" si="31"/>
        <v>0.8</v>
      </c>
      <c r="O66" s="9">
        <f t="shared" si="38"/>
        <v>4.5584045584045607E-3</v>
      </c>
      <c r="P66" s="9">
        <f t="shared" ca="1" si="49"/>
        <v>1.1076923076923082</v>
      </c>
      <c r="Q66" s="9">
        <f t="shared" ref="Q66:Q69" ca="1" si="51">+P66+Q65</f>
        <v>104.67692307692315</v>
      </c>
      <c r="R66" s="10">
        <f t="shared" ca="1" si="50"/>
        <v>0</v>
      </c>
      <c r="S66" s="44">
        <v>0.8</v>
      </c>
      <c r="T66" s="14"/>
      <c r="U66" s="14"/>
      <c r="AA66" s="14" t="str">
        <f t="shared" si="32"/>
        <v/>
      </c>
    </row>
    <row r="67" spans="1:27" x14ac:dyDescent="0.25">
      <c r="A67" s="6">
        <v>56</v>
      </c>
      <c r="B67" s="34" t="s">
        <v>81</v>
      </c>
      <c r="C67" s="7"/>
      <c r="D67" s="7"/>
      <c r="E67" s="40">
        <f t="shared" si="28"/>
        <v>0.42735042735042755</v>
      </c>
      <c r="F67" s="2">
        <f t="shared" si="29"/>
        <v>43885.273504273508</v>
      </c>
      <c r="G67" s="2">
        <f t="shared" ca="1" si="30"/>
        <v>43818.507692307692</v>
      </c>
      <c r="H67" s="8"/>
      <c r="I67" s="8"/>
      <c r="J67" s="7"/>
      <c r="K67" s="3">
        <f>IF(C67="X",0,IF(D67="x",2*Tabelle2[[#This Row],[Gewicht der Fertigkeit (Seitenzahl)]],1*Tabelle2[[#This Row],[Gewicht der Fertigkeit (Seitenzahl)]]))</f>
        <v>0.6</v>
      </c>
      <c r="L67" s="9">
        <f t="shared" si="37"/>
        <v>3.4188034188034205E-3</v>
      </c>
      <c r="M67" s="9">
        <f t="shared" si="33"/>
        <v>54.273504273504287</v>
      </c>
      <c r="N67" s="3">
        <f t="shared" si="31"/>
        <v>0.6</v>
      </c>
      <c r="O67" s="9">
        <f t="shared" si="38"/>
        <v>3.4188034188034205E-3</v>
      </c>
      <c r="P67" s="9">
        <f t="shared" ca="1" si="49"/>
        <v>0.83076923076923115</v>
      </c>
      <c r="Q67" s="9">
        <f t="shared" ca="1" si="51"/>
        <v>105.50769230769238</v>
      </c>
      <c r="R67" s="10">
        <f t="shared" ca="1" si="50"/>
        <v>0</v>
      </c>
      <c r="S67" s="44">
        <v>0.6</v>
      </c>
      <c r="T67" s="14"/>
      <c r="U67" s="14"/>
      <c r="AA67" s="14" t="str">
        <f t="shared" si="32"/>
        <v/>
      </c>
    </row>
    <row r="68" spans="1:27" ht="30" x14ac:dyDescent="0.25">
      <c r="A68" s="6">
        <v>57</v>
      </c>
      <c r="B68" s="34" t="s">
        <v>160</v>
      </c>
      <c r="C68" s="7"/>
      <c r="D68" s="7"/>
      <c r="E68" s="40">
        <f t="shared" si="28"/>
        <v>0.56980056980057014</v>
      </c>
      <c r="F68" s="2">
        <f t="shared" si="29"/>
        <v>43885.843304843307</v>
      </c>
      <c r="G68" s="2">
        <f t="shared" ca="1" si="30"/>
        <v>43819.615384615383</v>
      </c>
      <c r="H68" s="8"/>
      <c r="I68" s="8"/>
      <c r="J68" s="7"/>
      <c r="K68" s="3">
        <f>IF(C68="X",0,IF(D68="x",2*Tabelle2[[#This Row],[Gewicht der Fertigkeit (Seitenzahl)]],1*Tabelle2[[#This Row],[Gewicht der Fertigkeit (Seitenzahl)]]))</f>
        <v>0.8</v>
      </c>
      <c r="L68" s="9">
        <f t="shared" si="37"/>
        <v>4.5584045584045607E-3</v>
      </c>
      <c r="M68" s="9">
        <f t="shared" si="33"/>
        <v>54.843304843304857</v>
      </c>
      <c r="N68" s="3">
        <f t="shared" si="31"/>
        <v>0.8</v>
      </c>
      <c r="O68" s="9">
        <f t="shared" si="38"/>
        <v>4.5584045584045607E-3</v>
      </c>
      <c r="P68" s="9">
        <f t="shared" ca="1" si="49"/>
        <v>1.1076923076923082</v>
      </c>
      <c r="Q68" s="9">
        <f t="shared" ca="1" si="51"/>
        <v>106.61538461538468</v>
      </c>
      <c r="R68" s="10">
        <f t="shared" ca="1" si="50"/>
        <v>0</v>
      </c>
      <c r="S68" s="44">
        <v>0.8</v>
      </c>
      <c r="T68" s="14"/>
      <c r="U68" s="14"/>
      <c r="AA68" s="14" t="str">
        <f t="shared" si="32"/>
        <v/>
      </c>
    </row>
    <row r="69" spans="1:27" x14ac:dyDescent="0.25">
      <c r="A69" s="6">
        <v>58</v>
      </c>
      <c r="B69" s="34" t="s">
        <v>82</v>
      </c>
      <c r="C69" s="7"/>
      <c r="D69" s="7"/>
      <c r="E69" s="40">
        <f t="shared" ref="E69:E96" si="52">$C$6*L69</f>
        <v>0.49857549857549882</v>
      </c>
      <c r="F69" s="2">
        <f t="shared" ref="F69:F96" si="53">IF(E69&gt;0,C$4+M69,"")</f>
        <v>43886.341880341883</v>
      </c>
      <c r="G69" s="2">
        <f t="shared" ref="G69:G96" ca="1" si="54">IF(P69&gt;0,C$3+Q69,"")</f>
        <v>43820.584615384614</v>
      </c>
      <c r="H69" s="8"/>
      <c r="I69" s="8"/>
      <c r="J69" s="7"/>
      <c r="K69" s="3">
        <f>IF(C69="X",0,IF(D69="x",2*Tabelle2[[#This Row],[Gewicht der Fertigkeit (Seitenzahl)]],1*Tabelle2[[#This Row],[Gewicht der Fertigkeit (Seitenzahl)]]))</f>
        <v>0.7</v>
      </c>
      <c r="L69" s="9">
        <f t="shared" si="37"/>
        <v>3.9886039886039906E-3</v>
      </c>
      <c r="M69" s="9">
        <f t="shared" si="33"/>
        <v>55.341880341880355</v>
      </c>
      <c r="N69" s="3">
        <f t="shared" ref="N69:N96" si="55">IF(J69="X",0,K69)</f>
        <v>0.7</v>
      </c>
      <c r="O69" s="9">
        <f t="shared" si="38"/>
        <v>3.9886039886039906E-3</v>
      </c>
      <c r="P69" s="9">
        <f t="shared" ca="1" si="49"/>
        <v>0.96923076923076967</v>
      </c>
      <c r="Q69" s="9">
        <f t="shared" ca="1" si="51"/>
        <v>107.58461538461546</v>
      </c>
      <c r="R69" s="10">
        <f t="shared" ca="1" si="50"/>
        <v>0</v>
      </c>
      <c r="S69" s="44">
        <v>0.7</v>
      </c>
      <c r="T69" s="14"/>
      <c r="U69" s="14"/>
      <c r="AA69" s="14" t="str">
        <f t="shared" ref="AA69:AA96" si="56">(IF(J69="X",A69,""))</f>
        <v/>
      </c>
    </row>
    <row r="70" spans="1:27" ht="30" x14ac:dyDescent="0.25">
      <c r="A70" s="6">
        <v>59</v>
      </c>
      <c r="B70" s="34" t="s">
        <v>83</v>
      </c>
      <c r="C70" s="7"/>
      <c r="D70" s="7"/>
      <c r="E70" s="40">
        <f t="shared" si="52"/>
        <v>1.1396011396011403</v>
      </c>
      <c r="F70" s="2">
        <f t="shared" si="53"/>
        <v>43887.481481481482</v>
      </c>
      <c r="G70" s="2">
        <f t="shared" ca="1" si="54"/>
        <v>43822.8</v>
      </c>
      <c r="H70" s="8"/>
      <c r="I70" s="8"/>
      <c r="J70" s="7"/>
      <c r="K70" s="3">
        <f>IF(C70="X",0,IF(D70="x",2*Tabelle2[[#This Row],[Gewicht der Fertigkeit (Seitenzahl)]],1*Tabelle2[[#This Row],[Gewicht der Fertigkeit (Seitenzahl)]]))</f>
        <v>1.6</v>
      </c>
      <c r="L70" s="9">
        <f t="shared" si="37"/>
        <v>9.1168091168091214E-3</v>
      </c>
      <c r="M70" s="9">
        <f t="shared" ref="M70:M97" si="57">+E70+M69</f>
        <v>56.481481481481495</v>
      </c>
      <c r="N70" s="3">
        <f t="shared" si="55"/>
        <v>1.6</v>
      </c>
      <c r="O70" s="9">
        <f t="shared" si="38"/>
        <v>9.1168091168091214E-3</v>
      </c>
      <c r="P70" s="9">
        <f t="shared" ref="P70:P74" ca="1" si="58">$C$8*O70</f>
        <v>2.2153846153846164</v>
      </c>
      <c r="Q70" s="9">
        <f t="shared" ref="Q70:Q75" ca="1" si="59">+P70+Q69</f>
        <v>109.80000000000008</v>
      </c>
      <c r="R70" s="10">
        <f t="shared" ref="R70:R74" ca="1" si="60">IF($C$3&gt;$C$4+M70,1,0)</f>
        <v>0</v>
      </c>
      <c r="S70" s="44">
        <v>1.6</v>
      </c>
      <c r="T70" s="14"/>
      <c r="U70" s="14"/>
      <c r="AA70" s="14" t="str">
        <f t="shared" si="56"/>
        <v/>
      </c>
    </row>
    <row r="71" spans="1:27" ht="30" x14ac:dyDescent="0.25">
      <c r="A71" s="6">
        <v>60</v>
      </c>
      <c r="B71" s="34" t="s">
        <v>84</v>
      </c>
      <c r="C71" s="7"/>
      <c r="D71" s="7"/>
      <c r="E71" s="40">
        <f t="shared" si="52"/>
        <v>0.56980056980057014</v>
      </c>
      <c r="F71" s="2">
        <f t="shared" si="53"/>
        <v>43888.051282051281</v>
      </c>
      <c r="G71" s="2">
        <f t="shared" ca="1" si="54"/>
        <v>43823.907692307694</v>
      </c>
      <c r="H71" s="8"/>
      <c r="I71" s="8"/>
      <c r="J71" s="7"/>
      <c r="K71" s="3">
        <f>IF(C71="X",0,IF(D71="x",2*Tabelle2[[#This Row],[Gewicht der Fertigkeit (Seitenzahl)]],1*Tabelle2[[#This Row],[Gewicht der Fertigkeit (Seitenzahl)]]))</f>
        <v>0.8</v>
      </c>
      <c r="L71" s="9">
        <f t="shared" si="37"/>
        <v>4.5584045584045607E-3</v>
      </c>
      <c r="M71" s="9">
        <f t="shared" si="57"/>
        <v>57.051282051282065</v>
      </c>
      <c r="N71" s="3">
        <f t="shared" si="55"/>
        <v>0.8</v>
      </c>
      <c r="O71" s="9">
        <f t="shared" si="38"/>
        <v>4.5584045584045607E-3</v>
      </c>
      <c r="P71" s="9">
        <f t="shared" ca="1" si="58"/>
        <v>1.1076923076923082</v>
      </c>
      <c r="Q71" s="9">
        <f t="shared" ca="1" si="59"/>
        <v>110.90769230769239</v>
      </c>
      <c r="R71" s="10">
        <f t="shared" ca="1" si="60"/>
        <v>0</v>
      </c>
      <c r="S71" s="44">
        <v>0.8</v>
      </c>
      <c r="T71" s="14"/>
      <c r="U71" s="14"/>
      <c r="AA71" s="14" t="str">
        <f t="shared" si="56"/>
        <v/>
      </c>
    </row>
    <row r="72" spans="1:27" ht="30" x14ac:dyDescent="0.25">
      <c r="A72" s="6">
        <v>61</v>
      </c>
      <c r="B72" s="34" t="s">
        <v>85</v>
      </c>
      <c r="C72" s="7"/>
      <c r="D72" s="7"/>
      <c r="E72" s="40">
        <f t="shared" si="52"/>
        <v>1.068376068376069</v>
      </c>
      <c r="F72" s="2">
        <f t="shared" si="53"/>
        <v>43889.119658119656</v>
      </c>
      <c r="G72" s="2">
        <f t="shared" ca="1" si="54"/>
        <v>43825.984615384616</v>
      </c>
      <c r="H72" s="8"/>
      <c r="I72" s="8"/>
      <c r="J72" s="7"/>
      <c r="K72" s="3">
        <f>IF(C72="X",0,IF(D72="x",2*Tabelle2[[#This Row],[Gewicht der Fertigkeit (Seitenzahl)]],1*Tabelle2[[#This Row],[Gewicht der Fertigkeit (Seitenzahl)]]))</f>
        <v>1.5</v>
      </c>
      <c r="L72" s="9">
        <f t="shared" si="37"/>
        <v>8.5470085470085513E-3</v>
      </c>
      <c r="M72" s="9">
        <f t="shared" si="57"/>
        <v>58.119658119658133</v>
      </c>
      <c r="N72" s="3">
        <f t="shared" si="55"/>
        <v>1.5</v>
      </c>
      <c r="O72" s="9">
        <f t="shared" si="38"/>
        <v>8.5470085470085513E-3</v>
      </c>
      <c r="P72" s="9">
        <f t="shared" ca="1" si="58"/>
        <v>2.076923076923078</v>
      </c>
      <c r="Q72" s="9">
        <f t="shared" ca="1" si="59"/>
        <v>112.98461538461547</v>
      </c>
      <c r="R72" s="10">
        <f t="shared" ca="1" si="60"/>
        <v>0</v>
      </c>
      <c r="S72" s="44">
        <v>1.5</v>
      </c>
      <c r="T72" s="14"/>
      <c r="U72" s="14"/>
      <c r="AA72" s="14" t="str">
        <f t="shared" si="56"/>
        <v/>
      </c>
    </row>
    <row r="73" spans="1:27" x14ac:dyDescent="0.25">
      <c r="A73" s="6">
        <v>62</v>
      </c>
      <c r="B73" s="34" t="s">
        <v>25</v>
      </c>
      <c r="C73" s="7"/>
      <c r="D73" s="7"/>
      <c r="E73" s="40">
        <f t="shared" si="52"/>
        <v>0.6410256410256413</v>
      </c>
      <c r="F73" s="2">
        <f t="shared" si="53"/>
        <v>43889.760683760687</v>
      </c>
      <c r="G73" s="2">
        <f t="shared" ca="1" si="54"/>
        <v>43827.230769230766</v>
      </c>
      <c r="H73" s="8"/>
      <c r="I73" s="8"/>
      <c r="J73" s="7"/>
      <c r="K73" s="3">
        <f>IF(C73="X",0,IF(D73="x",2*Tabelle2[[#This Row],[Gewicht der Fertigkeit (Seitenzahl)]],1*Tabelle2[[#This Row],[Gewicht der Fertigkeit (Seitenzahl)]]))</f>
        <v>0.9</v>
      </c>
      <c r="L73" s="9">
        <f t="shared" si="37"/>
        <v>5.1282051282051308E-3</v>
      </c>
      <c r="M73" s="9">
        <f t="shared" si="57"/>
        <v>58.760683760683776</v>
      </c>
      <c r="N73" s="3">
        <f t="shared" si="55"/>
        <v>0.9</v>
      </c>
      <c r="O73" s="9">
        <f t="shared" si="38"/>
        <v>5.1282051282051308E-3</v>
      </c>
      <c r="P73" s="9">
        <f t="shared" ca="1" si="58"/>
        <v>1.2461538461538468</v>
      </c>
      <c r="Q73" s="9">
        <f t="shared" ca="1" si="59"/>
        <v>114.23076923076931</v>
      </c>
      <c r="R73" s="10">
        <f t="shared" ca="1" si="60"/>
        <v>0</v>
      </c>
      <c r="S73" s="44">
        <v>0.9</v>
      </c>
      <c r="T73" s="14"/>
      <c r="U73" s="14"/>
      <c r="AA73" s="14" t="str">
        <f t="shared" si="56"/>
        <v/>
      </c>
    </row>
    <row r="74" spans="1:27" x14ac:dyDescent="0.25">
      <c r="A74" s="6">
        <v>63</v>
      </c>
      <c r="B74" s="34" t="s">
        <v>86</v>
      </c>
      <c r="C74" s="7"/>
      <c r="D74" s="7"/>
      <c r="E74" s="40">
        <f t="shared" si="52"/>
        <v>0.49857549857549882</v>
      </c>
      <c r="F74" s="2">
        <f t="shared" si="53"/>
        <v>43890.259259259263</v>
      </c>
      <c r="G74" s="2">
        <f t="shared" ca="1" si="54"/>
        <v>43828.2</v>
      </c>
      <c r="H74" s="8"/>
      <c r="I74" s="8"/>
      <c r="J74" s="7"/>
      <c r="K74" s="3">
        <f>IF(C74="X",0,IF(D74="x",2*Tabelle2[[#This Row],[Gewicht der Fertigkeit (Seitenzahl)]],1*Tabelle2[[#This Row],[Gewicht der Fertigkeit (Seitenzahl)]]))</f>
        <v>0.7</v>
      </c>
      <c r="L74" s="9">
        <f t="shared" si="37"/>
        <v>3.9886039886039906E-3</v>
      </c>
      <c r="M74" s="9">
        <f t="shared" si="57"/>
        <v>59.259259259259274</v>
      </c>
      <c r="N74" s="3">
        <f t="shared" si="55"/>
        <v>0.7</v>
      </c>
      <c r="O74" s="9">
        <f t="shared" si="38"/>
        <v>3.9886039886039906E-3</v>
      </c>
      <c r="P74" s="9">
        <f t="shared" ca="1" si="58"/>
        <v>0.96923076923076967</v>
      </c>
      <c r="Q74" s="9">
        <f t="shared" ca="1" si="59"/>
        <v>115.20000000000009</v>
      </c>
      <c r="R74" s="10">
        <f t="shared" ca="1" si="60"/>
        <v>0</v>
      </c>
      <c r="S74" s="44">
        <v>0.7</v>
      </c>
      <c r="T74" s="14"/>
      <c r="U74" s="14"/>
      <c r="AA74" s="14" t="str">
        <f t="shared" si="56"/>
        <v/>
      </c>
    </row>
    <row r="75" spans="1:27" x14ac:dyDescent="0.25">
      <c r="A75" s="6">
        <v>64</v>
      </c>
      <c r="B75" s="34" t="s">
        <v>87</v>
      </c>
      <c r="C75" s="7"/>
      <c r="D75" s="7"/>
      <c r="E75" s="40">
        <f t="shared" si="52"/>
        <v>1.1396011396011403</v>
      </c>
      <c r="F75" s="2">
        <f t="shared" si="53"/>
        <v>43891.398860398862</v>
      </c>
      <c r="G75" s="2">
        <f t="shared" ca="1" si="54"/>
        <v>43830.415384615386</v>
      </c>
      <c r="H75" s="8"/>
      <c r="I75" s="8"/>
      <c r="J75" s="7"/>
      <c r="K75" s="3">
        <f>IF(C75="X",0,IF(D75="x",2*Tabelle2[[#This Row],[Gewicht der Fertigkeit (Seitenzahl)]],1*Tabelle2[[#This Row],[Gewicht der Fertigkeit (Seitenzahl)]]))</f>
        <v>1.6</v>
      </c>
      <c r="L75" s="9">
        <f t="shared" si="37"/>
        <v>9.1168091168091214E-3</v>
      </c>
      <c r="M75" s="9">
        <f t="shared" si="57"/>
        <v>60.398860398860414</v>
      </c>
      <c r="N75" s="3">
        <f t="shared" si="55"/>
        <v>1.6</v>
      </c>
      <c r="O75" s="9">
        <f t="shared" si="38"/>
        <v>9.1168091168091214E-3</v>
      </c>
      <c r="P75" s="9">
        <f t="shared" ref="P75:P78" ca="1" si="61">$C$8*O75</f>
        <v>2.2153846153846164</v>
      </c>
      <c r="Q75" s="9">
        <f t="shared" ca="1" si="59"/>
        <v>117.41538461538471</v>
      </c>
      <c r="R75" s="10">
        <f t="shared" ref="R75:R78" ca="1" si="62">IF($C$3&gt;$C$4+M75,1,0)</f>
        <v>0</v>
      </c>
      <c r="S75" s="44">
        <v>1.6</v>
      </c>
      <c r="T75" s="14"/>
      <c r="U75" s="14"/>
      <c r="AA75" s="14" t="str">
        <f t="shared" si="56"/>
        <v/>
      </c>
    </row>
    <row r="76" spans="1:27" x14ac:dyDescent="0.25">
      <c r="A76" s="6">
        <v>65</v>
      </c>
      <c r="B76" s="34" t="s">
        <v>88</v>
      </c>
      <c r="C76" s="7"/>
      <c r="D76" s="7"/>
      <c r="E76" s="40">
        <f t="shared" si="52"/>
        <v>0.92592592592592637</v>
      </c>
      <c r="F76" s="2">
        <f t="shared" si="53"/>
        <v>43892.324786324789</v>
      </c>
      <c r="G76" s="2">
        <f t="shared" ca="1" si="54"/>
        <v>43832.215384615381</v>
      </c>
      <c r="H76" s="8"/>
      <c r="I76" s="8"/>
      <c r="J76" s="7"/>
      <c r="K76" s="3">
        <f>IF(C76="X",0,IF(D76="x",2*Tabelle2[[#This Row],[Gewicht der Fertigkeit (Seitenzahl)]],1*Tabelle2[[#This Row],[Gewicht der Fertigkeit (Seitenzahl)]]))</f>
        <v>1.3</v>
      </c>
      <c r="L76" s="9">
        <f t="shared" ref="L76:L107" si="63">K76/SUM(K$11:K$144)</f>
        <v>7.4074074074074112E-3</v>
      </c>
      <c r="M76" s="9">
        <f t="shared" si="57"/>
        <v>61.324786324786338</v>
      </c>
      <c r="N76" s="3">
        <f t="shared" si="55"/>
        <v>1.3</v>
      </c>
      <c r="O76" s="9">
        <f t="shared" ref="O76:O107" si="64">N76/SUM(N$11:N$144)</f>
        <v>7.4074074074074112E-3</v>
      </c>
      <c r="P76" s="9">
        <f t="shared" ca="1" si="61"/>
        <v>1.8000000000000009</v>
      </c>
      <c r="Q76" s="9">
        <f t="shared" ref="Q76:Q79" ca="1" si="65">+P76+Q75</f>
        <v>119.21538461538471</v>
      </c>
      <c r="R76" s="10">
        <f t="shared" ca="1" si="62"/>
        <v>0</v>
      </c>
      <c r="S76" s="44">
        <v>1.3</v>
      </c>
      <c r="T76" s="14"/>
      <c r="U76" s="14"/>
      <c r="AA76" s="14" t="str">
        <f t="shared" si="56"/>
        <v/>
      </c>
    </row>
    <row r="77" spans="1:27" ht="30" x14ac:dyDescent="0.25">
      <c r="A77" s="6">
        <v>66</v>
      </c>
      <c r="B77" s="34" t="s">
        <v>89</v>
      </c>
      <c r="C77" s="7"/>
      <c r="D77" s="7"/>
      <c r="E77" s="40">
        <f t="shared" si="52"/>
        <v>1.1396011396011403</v>
      </c>
      <c r="F77" s="2">
        <f t="shared" si="53"/>
        <v>43893.464387464388</v>
      </c>
      <c r="G77" s="2">
        <f t="shared" ca="1" si="54"/>
        <v>43834.43076923077</v>
      </c>
      <c r="H77" s="8"/>
      <c r="I77" s="8"/>
      <c r="J77" s="7"/>
      <c r="K77" s="3">
        <f>IF(C77="X",0,IF(D77="x",2*Tabelle2[[#This Row],[Gewicht der Fertigkeit (Seitenzahl)]],1*Tabelle2[[#This Row],[Gewicht der Fertigkeit (Seitenzahl)]]))</f>
        <v>1.6</v>
      </c>
      <c r="L77" s="9">
        <f t="shared" si="63"/>
        <v>9.1168091168091214E-3</v>
      </c>
      <c r="M77" s="9">
        <f t="shared" si="57"/>
        <v>62.464387464387478</v>
      </c>
      <c r="N77" s="3">
        <f t="shared" si="55"/>
        <v>1.6</v>
      </c>
      <c r="O77" s="9">
        <f t="shared" si="64"/>
        <v>9.1168091168091214E-3</v>
      </c>
      <c r="P77" s="9">
        <f t="shared" ca="1" si="61"/>
        <v>2.2153846153846164</v>
      </c>
      <c r="Q77" s="9">
        <f t="shared" ca="1" si="65"/>
        <v>121.43076923076933</v>
      </c>
      <c r="R77" s="10">
        <f t="shared" ca="1" si="62"/>
        <v>0</v>
      </c>
      <c r="S77" s="44">
        <v>1.6</v>
      </c>
      <c r="T77" s="14"/>
      <c r="U77" s="14"/>
      <c r="AA77" s="14" t="str">
        <f t="shared" si="56"/>
        <v/>
      </c>
    </row>
    <row r="78" spans="1:27" x14ac:dyDescent="0.25">
      <c r="A78" s="6">
        <v>67</v>
      </c>
      <c r="B78" s="34" t="s">
        <v>90</v>
      </c>
      <c r="C78" s="7"/>
      <c r="D78" s="7"/>
      <c r="E78" s="40">
        <f t="shared" si="52"/>
        <v>0.71225071225071257</v>
      </c>
      <c r="F78" s="2">
        <f t="shared" si="53"/>
        <v>43894.176638176636</v>
      </c>
      <c r="G78" s="2">
        <f t="shared" ca="1" si="54"/>
        <v>43835.815384615387</v>
      </c>
      <c r="H78" s="8"/>
      <c r="I78" s="8"/>
      <c r="J78" s="7"/>
      <c r="K78" s="3">
        <f>IF(C78="X",0,IF(D78="x",2*Tabelle2[[#This Row],[Gewicht der Fertigkeit (Seitenzahl)]],1*Tabelle2[[#This Row],[Gewicht der Fertigkeit (Seitenzahl)]]))</f>
        <v>1</v>
      </c>
      <c r="L78" s="9">
        <f t="shared" si="63"/>
        <v>5.6980056980057009E-3</v>
      </c>
      <c r="M78" s="9">
        <f t="shared" si="57"/>
        <v>63.176638176638193</v>
      </c>
      <c r="N78" s="3">
        <f t="shared" si="55"/>
        <v>1</v>
      </c>
      <c r="O78" s="9">
        <f t="shared" si="64"/>
        <v>5.6980056980057009E-3</v>
      </c>
      <c r="P78" s="9">
        <f t="shared" ca="1" si="61"/>
        <v>1.3846153846153852</v>
      </c>
      <c r="Q78" s="9">
        <f t="shared" ca="1" si="65"/>
        <v>122.81538461538472</v>
      </c>
      <c r="R78" s="10">
        <f t="shared" ca="1" si="62"/>
        <v>0</v>
      </c>
      <c r="S78" s="44">
        <v>1</v>
      </c>
      <c r="T78" s="14"/>
      <c r="U78" s="14"/>
      <c r="AA78" s="14" t="str">
        <f t="shared" si="56"/>
        <v/>
      </c>
    </row>
    <row r="79" spans="1:27" x14ac:dyDescent="0.25">
      <c r="A79" s="6">
        <v>68</v>
      </c>
      <c r="B79" s="34" t="s">
        <v>91</v>
      </c>
      <c r="C79" s="7"/>
      <c r="D79" s="7"/>
      <c r="E79" s="40">
        <f t="shared" si="52"/>
        <v>1.1396011396011403</v>
      </c>
      <c r="F79" s="2">
        <f t="shared" si="53"/>
        <v>43895.316239316242</v>
      </c>
      <c r="G79" s="2">
        <f t="shared" ca="1" si="54"/>
        <v>43838.030769230769</v>
      </c>
      <c r="H79" s="8"/>
      <c r="I79" s="8"/>
      <c r="J79" s="7"/>
      <c r="K79" s="3">
        <f>IF(C79="X",0,IF(D79="x",2*Tabelle2[[#This Row],[Gewicht der Fertigkeit (Seitenzahl)]],1*Tabelle2[[#This Row],[Gewicht der Fertigkeit (Seitenzahl)]]))</f>
        <v>1.6</v>
      </c>
      <c r="L79" s="9">
        <f t="shared" si="63"/>
        <v>9.1168091168091214E-3</v>
      </c>
      <c r="M79" s="9">
        <f t="shared" si="57"/>
        <v>64.316239316239333</v>
      </c>
      <c r="N79" s="3">
        <f t="shared" si="55"/>
        <v>1.6</v>
      </c>
      <c r="O79" s="9">
        <f t="shared" si="64"/>
        <v>9.1168091168091214E-3</v>
      </c>
      <c r="P79" s="9">
        <f t="shared" ref="P79:P81" ca="1" si="66">$C$8*O79</f>
        <v>2.2153846153846164</v>
      </c>
      <c r="Q79" s="9">
        <f t="shared" ca="1" si="65"/>
        <v>125.03076923076934</v>
      </c>
      <c r="R79" s="10">
        <f t="shared" ref="R79:R81" ca="1" si="67">IF($C$3&gt;$C$4+M79,1,0)</f>
        <v>0</v>
      </c>
      <c r="S79" s="44">
        <v>1.6</v>
      </c>
      <c r="T79" s="14"/>
      <c r="U79" s="14"/>
      <c r="AA79" s="14" t="str">
        <f t="shared" si="56"/>
        <v/>
      </c>
    </row>
    <row r="80" spans="1:27" ht="45" x14ac:dyDescent="0.25">
      <c r="A80" s="6" t="s">
        <v>161</v>
      </c>
      <c r="B80" s="34" t="s">
        <v>92</v>
      </c>
      <c r="C80" s="7"/>
      <c r="D80" s="7"/>
      <c r="E80" s="40">
        <f t="shared" si="52"/>
        <v>0.42735042735042755</v>
      </c>
      <c r="F80" s="2">
        <f t="shared" si="53"/>
        <v>43895.743589743586</v>
      </c>
      <c r="G80" s="2">
        <f t="shared" ca="1" si="54"/>
        <v>43838.86153846154</v>
      </c>
      <c r="H80" s="8"/>
      <c r="I80" s="8"/>
      <c r="J80" s="7"/>
      <c r="K80" s="3">
        <f>IF(C80="X",0,IF(D80="x",2*Tabelle2[[#This Row],[Gewicht der Fertigkeit (Seitenzahl)]],1*Tabelle2[[#This Row],[Gewicht der Fertigkeit (Seitenzahl)]]))</f>
        <v>0.6</v>
      </c>
      <c r="L80" s="9">
        <f t="shared" si="63"/>
        <v>3.4188034188034205E-3</v>
      </c>
      <c r="M80" s="9">
        <f t="shared" si="57"/>
        <v>64.743589743589766</v>
      </c>
      <c r="N80" s="3">
        <f t="shared" si="55"/>
        <v>0.6</v>
      </c>
      <c r="O80" s="9">
        <f t="shared" si="64"/>
        <v>3.4188034188034205E-3</v>
      </c>
      <c r="P80" s="9">
        <f t="shared" ca="1" si="66"/>
        <v>0.83076923076923115</v>
      </c>
      <c r="Q80" s="9">
        <f t="shared" ref="Q80:Q81" ca="1" si="68">+P80+Q79</f>
        <v>125.86153846153857</v>
      </c>
      <c r="R80" s="10">
        <f t="shared" ca="1" si="67"/>
        <v>0</v>
      </c>
      <c r="S80" s="44">
        <v>0.6</v>
      </c>
      <c r="T80" s="14"/>
      <c r="U80" s="14"/>
      <c r="AA80" s="14" t="str">
        <f t="shared" si="56"/>
        <v/>
      </c>
    </row>
    <row r="81" spans="1:27" ht="45" x14ac:dyDescent="0.25">
      <c r="A81" s="6" t="s">
        <v>162</v>
      </c>
      <c r="B81" s="34" t="s">
        <v>93</v>
      </c>
      <c r="C81" s="7"/>
      <c r="D81" s="7"/>
      <c r="E81" s="40">
        <f t="shared" si="52"/>
        <v>0.92592592592592637</v>
      </c>
      <c r="F81" s="2">
        <f t="shared" si="53"/>
        <v>43896.669515669513</v>
      </c>
      <c r="G81" s="2">
        <f t="shared" ca="1" si="54"/>
        <v>43840.661538461536</v>
      </c>
      <c r="H81" s="8"/>
      <c r="I81" s="8"/>
      <c r="J81" s="7"/>
      <c r="K81" s="3">
        <f>IF(C81="X",0,IF(D81="x",2*Tabelle2[[#This Row],[Gewicht der Fertigkeit (Seitenzahl)]],1*Tabelle2[[#This Row],[Gewicht der Fertigkeit (Seitenzahl)]]))</f>
        <v>1.3</v>
      </c>
      <c r="L81" s="9">
        <f t="shared" si="63"/>
        <v>7.4074074074074112E-3</v>
      </c>
      <c r="M81" s="9">
        <f t="shared" si="57"/>
        <v>65.66951566951569</v>
      </c>
      <c r="N81" s="3">
        <f t="shared" si="55"/>
        <v>1.3</v>
      </c>
      <c r="O81" s="9">
        <f t="shared" si="64"/>
        <v>7.4074074074074112E-3</v>
      </c>
      <c r="P81" s="9">
        <f t="shared" ca="1" si="66"/>
        <v>1.8000000000000009</v>
      </c>
      <c r="Q81" s="9">
        <f t="shared" ca="1" si="68"/>
        <v>127.66153846153857</v>
      </c>
      <c r="R81" s="10">
        <f t="shared" ca="1" si="67"/>
        <v>0</v>
      </c>
      <c r="S81" s="44">
        <v>1.3</v>
      </c>
      <c r="T81" s="14"/>
      <c r="U81" s="14"/>
      <c r="AA81" s="14" t="str">
        <f t="shared" si="56"/>
        <v/>
      </c>
    </row>
    <row r="82" spans="1:27" ht="30" x14ac:dyDescent="0.25">
      <c r="A82" s="6">
        <v>70</v>
      </c>
      <c r="B82" s="34" t="s">
        <v>94</v>
      </c>
      <c r="C82" s="7"/>
      <c r="D82" s="7"/>
      <c r="E82" s="40">
        <f t="shared" si="52"/>
        <v>0.42735042735042755</v>
      </c>
      <c r="F82" s="2">
        <f t="shared" si="53"/>
        <v>43897.096866096865</v>
      </c>
      <c r="G82" s="2">
        <f t="shared" ca="1" si="54"/>
        <v>43841.492307692308</v>
      </c>
      <c r="H82" s="8"/>
      <c r="I82" s="8"/>
      <c r="J82" s="7"/>
      <c r="K82" s="3">
        <f>IF(C82="X",0,IF(D82="x",2*Tabelle2[[#This Row],[Gewicht der Fertigkeit (Seitenzahl)]],1*Tabelle2[[#This Row],[Gewicht der Fertigkeit (Seitenzahl)]]))</f>
        <v>0.6</v>
      </c>
      <c r="L82" s="9">
        <f t="shared" si="63"/>
        <v>3.4188034188034205E-3</v>
      </c>
      <c r="M82" s="9">
        <f t="shared" si="57"/>
        <v>66.096866096866123</v>
      </c>
      <c r="N82" s="3">
        <f t="shared" si="55"/>
        <v>0.6</v>
      </c>
      <c r="O82" s="9">
        <f t="shared" si="64"/>
        <v>3.4188034188034205E-3</v>
      </c>
      <c r="P82" s="9">
        <f t="shared" ref="P82:P87" ca="1" si="69">$C$8*O82</f>
        <v>0.83076923076923115</v>
      </c>
      <c r="Q82" s="9">
        <f t="shared" ref="Q82:Q88" ca="1" si="70">+P82+Q81</f>
        <v>128.4923076923078</v>
      </c>
      <c r="R82" s="10">
        <f t="shared" ref="R82:R87" ca="1" si="71">IF($C$3&gt;$C$4+M82,1,0)</f>
        <v>0</v>
      </c>
      <c r="S82" s="44">
        <v>0.6</v>
      </c>
      <c r="T82" s="14"/>
      <c r="U82" s="14"/>
      <c r="AA82" s="14" t="str">
        <f t="shared" si="56"/>
        <v/>
      </c>
    </row>
    <row r="83" spans="1:27" ht="30" x14ac:dyDescent="0.25">
      <c r="A83" s="6" t="s">
        <v>163</v>
      </c>
      <c r="B83" s="34" t="s">
        <v>95</v>
      </c>
      <c r="C83" s="7"/>
      <c r="D83" s="7"/>
      <c r="E83" s="40">
        <f t="shared" si="52"/>
        <v>0.42735042735042755</v>
      </c>
      <c r="F83" s="2">
        <f t="shared" si="53"/>
        <v>43897.524216524216</v>
      </c>
      <c r="G83" s="2">
        <f t="shared" ca="1" si="54"/>
        <v>43842.323076923079</v>
      </c>
      <c r="H83" s="8"/>
      <c r="I83" s="8"/>
      <c r="J83" s="7"/>
      <c r="K83" s="3">
        <f>IF(C83="X",0,IF(D83="x",2*Tabelle2[[#This Row],[Gewicht der Fertigkeit (Seitenzahl)]],1*Tabelle2[[#This Row],[Gewicht der Fertigkeit (Seitenzahl)]]))</f>
        <v>0.6</v>
      </c>
      <c r="L83" s="9">
        <f t="shared" si="63"/>
        <v>3.4188034188034205E-3</v>
      </c>
      <c r="M83" s="9">
        <f t="shared" si="57"/>
        <v>66.524216524216556</v>
      </c>
      <c r="N83" s="3">
        <f t="shared" si="55"/>
        <v>0.6</v>
      </c>
      <c r="O83" s="9">
        <f t="shared" si="64"/>
        <v>3.4188034188034205E-3</v>
      </c>
      <c r="P83" s="9">
        <f t="shared" ca="1" si="69"/>
        <v>0.83076923076923115</v>
      </c>
      <c r="Q83" s="9">
        <f t="shared" ca="1" si="70"/>
        <v>129.32307692307702</v>
      </c>
      <c r="R83" s="10">
        <f t="shared" ca="1" si="71"/>
        <v>0</v>
      </c>
      <c r="S83" s="44">
        <v>0.6</v>
      </c>
      <c r="T83" s="14"/>
      <c r="U83" s="14"/>
      <c r="AA83" s="14" t="str">
        <f t="shared" si="56"/>
        <v/>
      </c>
    </row>
    <row r="84" spans="1:27" ht="30" x14ac:dyDescent="0.25">
      <c r="A84" s="6" t="s">
        <v>164</v>
      </c>
      <c r="B84" s="34" t="s">
        <v>96</v>
      </c>
      <c r="C84" s="7"/>
      <c r="D84" s="7"/>
      <c r="E84" s="40">
        <f t="shared" si="52"/>
        <v>0.6410256410256413</v>
      </c>
      <c r="F84" s="2">
        <f t="shared" si="53"/>
        <v>43898.16524216524</v>
      </c>
      <c r="G84" s="2">
        <f t="shared" ca="1" si="54"/>
        <v>43843.56923076923</v>
      </c>
      <c r="H84" s="8"/>
      <c r="I84" s="8"/>
      <c r="J84" s="7"/>
      <c r="K84" s="3">
        <f>IF(C84="X",0,IF(D84="x",2*Tabelle2[[#This Row],[Gewicht der Fertigkeit (Seitenzahl)]],1*Tabelle2[[#This Row],[Gewicht der Fertigkeit (Seitenzahl)]]))</f>
        <v>0.9</v>
      </c>
      <c r="L84" s="9">
        <f t="shared" si="63"/>
        <v>5.1282051282051308E-3</v>
      </c>
      <c r="M84" s="9">
        <f t="shared" si="57"/>
        <v>67.165242165242191</v>
      </c>
      <c r="N84" s="3">
        <f t="shared" si="55"/>
        <v>0.9</v>
      </c>
      <c r="O84" s="9">
        <f t="shared" si="64"/>
        <v>5.1282051282051308E-3</v>
      </c>
      <c r="P84" s="9">
        <f t="shared" ca="1" si="69"/>
        <v>1.2461538461538468</v>
      </c>
      <c r="Q84" s="9">
        <f t="shared" ca="1" si="70"/>
        <v>130.56923076923087</v>
      </c>
      <c r="R84" s="10">
        <f t="shared" ca="1" si="71"/>
        <v>0</v>
      </c>
      <c r="S84" s="44">
        <v>0.9</v>
      </c>
      <c r="T84" s="14"/>
      <c r="U84" s="14"/>
      <c r="AA84" s="14" t="str">
        <f t="shared" si="56"/>
        <v/>
      </c>
    </row>
    <row r="85" spans="1:27" ht="30" x14ac:dyDescent="0.25">
      <c r="A85" s="6">
        <v>72</v>
      </c>
      <c r="B85" s="34" t="s">
        <v>97</v>
      </c>
      <c r="C85" s="7"/>
      <c r="D85" s="7"/>
      <c r="E85" s="40">
        <f t="shared" si="52"/>
        <v>0.85470085470085511</v>
      </c>
      <c r="F85" s="2">
        <f t="shared" si="53"/>
        <v>43899.019943019943</v>
      </c>
      <c r="G85" s="2">
        <f t="shared" ca="1" si="54"/>
        <v>43845.230769230766</v>
      </c>
      <c r="H85" s="8"/>
      <c r="I85" s="8"/>
      <c r="J85" s="7"/>
      <c r="K85" s="3">
        <f>IF(C85="X",0,IF(D85="x",2*Tabelle2[[#This Row],[Gewicht der Fertigkeit (Seitenzahl)]],1*Tabelle2[[#This Row],[Gewicht der Fertigkeit (Seitenzahl)]]))</f>
        <v>1.2</v>
      </c>
      <c r="L85" s="9">
        <f t="shared" si="63"/>
        <v>6.8376068376068411E-3</v>
      </c>
      <c r="M85" s="9">
        <f t="shared" si="57"/>
        <v>68.019943019943042</v>
      </c>
      <c r="N85" s="3">
        <f t="shared" si="55"/>
        <v>1.2</v>
      </c>
      <c r="O85" s="9">
        <f t="shared" si="64"/>
        <v>6.8376068376068411E-3</v>
      </c>
      <c r="P85" s="9">
        <f t="shared" ca="1" si="69"/>
        <v>1.6615384615384623</v>
      </c>
      <c r="Q85" s="9">
        <f t="shared" ca="1" si="70"/>
        <v>132.23076923076934</v>
      </c>
      <c r="R85" s="10">
        <f t="shared" ca="1" si="71"/>
        <v>0</v>
      </c>
      <c r="S85" s="44">
        <v>1.2</v>
      </c>
      <c r="T85" s="14"/>
      <c r="U85" s="14"/>
      <c r="AA85" s="14" t="str">
        <f t="shared" si="56"/>
        <v/>
      </c>
    </row>
    <row r="86" spans="1:27" ht="30" x14ac:dyDescent="0.25">
      <c r="A86" s="6">
        <v>73</v>
      </c>
      <c r="B86" s="34" t="s">
        <v>98</v>
      </c>
      <c r="C86" s="7"/>
      <c r="D86" s="7"/>
      <c r="E86" s="40">
        <f t="shared" si="52"/>
        <v>0.71225071225071257</v>
      </c>
      <c r="F86" s="2">
        <f t="shared" si="53"/>
        <v>43899.73219373219</v>
      </c>
      <c r="G86" s="2">
        <f t="shared" ca="1" si="54"/>
        <v>43846.615384615383</v>
      </c>
      <c r="H86" s="8"/>
      <c r="I86" s="8"/>
      <c r="J86" s="7"/>
      <c r="K86" s="3">
        <f>IF(C86="X",0,IF(D86="x",2*Tabelle2[[#This Row],[Gewicht der Fertigkeit (Seitenzahl)]],1*Tabelle2[[#This Row],[Gewicht der Fertigkeit (Seitenzahl)]]))</f>
        <v>1</v>
      </c>
      <c r="L86" s="9">
        <f t="shared" si="63"/>
        <v>5.6980056980057009E-3</v>
      </c>
      <c r="M86" s="9">
        <f t="shared" si="57"/>
        <v>68.73219373219375</v>
      </c>
      <c r="N86" s="3">
        <f t="shared" si="55"/>
        <v>1</v>
      </c>
      <c r="O86" s="9">
        <f t="shared" si="64"/>
        <v>5.6980056980057009E-3</v>
      </c>
      <c r="P86" s="9">
        <f t="shared" ca="1" si="69"/>
        <v>1.3846153846153852</v>
      </c>
      <c r="Q86" s="9">
        <f t="shared" ca="1" si="70"/>
        <v>133.61538461538473</v>
      </c>
      <c r="R86" s="10">
        <f t="shared" ca="1" si="71"/>
        <v>0</v>
      </c>
      <c r="S86" s="44">
        <v>1</v>
      </c>
      <c r="T86" s="14"/>
      <c r="U86" s="14"/>
      <c r="AA86" s="14" t="str">
        <f t="shared" si="56"/>
        <v/>
      </c>
    </row>
    <row r="87" spans="1:27" x14ac:dyDescent="0.25">
      <c r="A87" s="6">
        <v>74</v>
      </c>
      <c r="B87" s="34" t="s">
        <v>150</v>
      </c>
      <c r="C87" s="7"/>
      <c r="D87" s="7"/>
      <c r="E87" s="40">
        <f t="shared" si="52"/>
        <v>0.78347578347578384</v>
      </c>
      <c r="F87" s="2">
        <f t="shared" si="53"/>
        <v>43900.515669515669</v>
      </c>
      <c r="G87" s="2">
        <f t="shared" ca="1" si="54"/>
        <v>43848.13846153846</v>
      </c>
      <c r="H87" s="8"/>
      <c r="I87" s="8"/>
      <c r="J87" s="7"/>
      <c r="K87" s="3">
        <f>IF(C87="X",0,IF(D87="x",2*Tabelle2[[#This Row],[Gewicht der Fertigkeit (Seitenzahl)]],1*Tabelle2[[#This Row],[Gewicht der Fertigkeit (Seitenzahl)]]))</f>
        <v>1.1000000000000001</v>
      </c>
      <c r="L87" s="9">
        <f t="shared" si="63"/>
        <v>6.267806267806271E-3</v>
      </c>
      <c r="M87" s="9">
        <f t="shared" si="57"/>
        <v>69.515669515669529</v>
      </c>
      <c r="N87" s="3">
        <f t="shared" si="55"/>
        <v>1.1000000000000001</v>
      </c>
      <c r="O87" s="9">
        <f t="shared" si="64"/>
        <v>6.267806267806271E-3</v>
      </c>
      <c r="P87" s="9">
        <f t="shared" ca="1" si="69"/>
        <v>1.5230769230769239</v>
      </c>
      <c r="Q87" s="9">
        <f t="shared" ca="1" si="70"/>
        <v>135.13846153846166</v>
      </c>
      <c r="R87" s="10">
        <f t="shared" ca="1" si="71"/>
        <v>0</v>
      </c>
      <c r="S87" s="44">
        <v>1.1000000000000001</v>
      </c>
      <c r="T87" s="14"/>
      <c r="U87" s="14"/>
      <c r="AA87" s="14" t="str">
        <f t="shared" si="56"/>
        <v/>
      </c>
    </row>
    <row r="88" spans="1:27" x14ac:dyDescent="0.25">
      <c r="A88" s="6">
        <v>75</v>
      </c>
      <c r="B88" s="34" t="s">
        <v>151</v>
      </c>
      <c r="C88" s="7"/>
      <c r="D88" s="7"/>
      <c r="E88" s="40">
        <f t="shared" si="52"/>
        <v>0.6410256410256413</v>
      </c>
      <c r="F88" s="2">
        <f t="shared" si="53"/>
        <v>43901.156695156693</v>
      </c>
      <c r="G88" s="2">
        <f t="shared" ca="1" si="54"/>
        <v>43849.384615384617</v>
      </c>
      <c r="H88" s="8"/>
      <c r="I88" s="8"/>
      <c r="J88" s="7"/>
      <c r="K88" s="3">
        <f>IF(C88="X",0,IF(D88="x",2*Tabelle2[[#This Row],[Gewicht der Fertigkeit (Seitenzahl)]],1*Tabelle2[[#This Row],[Gewicht der Fertigkeit (Seitenzahl)]]))</f>
        <v>0.9</v>
      </c>
      <c r="L88" s="9">
        <f t="shared" si="63"/>
        <v>5.1282051282051308E-3</v>
      </c>
      <c r="M88" s="9">
        <f t="shared" si="57"/>
        <v>70.156695156695164</v>
      </c>
      <c r="N88" s="3">
        <f t="shared" si="55"/>
        <v>0.9</v>
      </c>
      <c r="O88" s="9">
        <f t="shared" si="64"/>
        <v>5.1282051282051308E-3</v>
      </c>
      <c r="P88" s="9">
        <f t="shared" ref="P88:P93" ca="1" si="72">$C$8*O88</f>
        <v>1.2461538461538468</v>
      </c>
      <c r="Q88" s="9">
        <f t="shared" ca="1" si="70"/>
        <v>136.3846153846155</v>
      </c>
      <c r="R88" s="10">
        <f t="shared" ref="R88:R93" ca="1" si="73">IF($C$3&gt;$C$4+M88,1,0)</f>
        <v>0</v>
      </c>
      <c r="S88" s="44">
        <v>0.9</v>
      </c>
      <c r="T88" s="14"/>
      <c r="U88" s="14"/>
      <c r="AA88" s="14" t="str">
        <f t="shared" si="56"/>
        <v/>
      </c>
    </row>
    <row r="89" spans="1:27" ht="45" x14ac:dyDescent="0.25">
      <c r="A89" s="6" t="s">
        <v>165</v>
      </c>
      <c r="B89" s="34" t="s">
        <v>185</v>
      </c>
      <c r="C89" s="7"/>
      <c r="D89" s="7"/>
      <c r="E89" s="40">
        <f t="shared" si="52"/>
        <v>0.28490028490028507</v>
      </c>
      <c r="F89" s="2">
        <f t="shared" si="53"/>
        <v>43901.441595441596</v>
      </c>
      <c r="G89" s="2">
        <f t="shared" ca="1" si="54"/>
        <v>43849.938461538462</v>
      </c>
      <c r="H89" s="8"/>
      <c r="I89" s="8"/>
      <c r="J89" s="7"/>
      <c r="K89" s="3">
        <f>IF(C89="X",0,IF(D89="x",2*Tabelle2[[#This Row],[Gewicht der Fertigkeit (Seitenzahl)]],1*Tabelle2[[#This Row],[Gewicht der Fertigkeit (Seitenzahl)]]))</f>
        <v>0.4</v>
      </c>
      <c r="L89" s="9">
        <f t="shared" si="63"/>
        <v>2.2792022792022804E-3</v>
      </c>
      <c r="M89" s="9">
        <f t="shared" si="57"/>
        <v>70.441595441595453</v>
      </c>
      <c r="N89" s="3">
        <f t="shared" si="55"/>
        <v>0.4</v>
      </c>
      <c r="O89" s="9">
        <f t="shared" si="64"/>
        <v>2.2792022792022804E-3</v>
      </c>
      <c r="P89" s="9">
        <f t="shared" ca="1" si="72"/>
        <v>0.5538461538461541</v>
      </c>
      <c r="Q89" s="9">
        <f t="shared" ref="Q89:Q94" ca="1" si="74">+P89+Q88</f>
        <v>136.93846153846167</v>
      </c>
      <c r="R89" s="10">
        <f t="shared" ca="1" si="73"/>
        <v>0</v>
      </c>
      <c r="S89" s="44">
        <v>0.4</v>
      </c>
      <c r="T89" s="14"/>
      <c r="U89" s="14"/>
      <c r="AA89" s="14" t="str">
        <f t="shared" si="56"/>
        <v/>
      </c>
    </row>
    <row r="90" spans="1:27" ht="45" x14ac:dyDescent="0.25">
      <c r="A90" s="6" t="s">
        <v>166</v>
      </c>
      <c r="B90" s="34" t="s">
        <v>186</v>
      </c>
      <c r="C90" s="7"/>
      <c r="D90" s="7"/>
      <c r="E90" s="40">
        <f t="shared" si="52"/>
        <v>0.42735042735042755</v>
      </c>
      <c r="F90" s="2">
        <f t="shared" si="53"/>
        <v>43901.868945868948</v>
      </c>
      <c r="G90" s="2">
        <f t="shared" ca="1" si="54"/>
        <v>43850.769230769234</v>
      </c>
      <c r="H90" s="8"/>
      <c r="I90" s="8"/>
      <c r="J90" s="7"/>
      <c r="K90" s="3">
        <f>IF(C90="X",0,IF(D90="x",2*Tabelle2[[#This Row],[Gewicht der Fertigkeit (Seitenzahl)]],1*Tabelle2[[#This Row],[Gewicht der Fertigkeit (Seitenzahl)]]))</f>
        <v>0.6</v>
      </c>
      <c r="L90" s="9">
        <f t="shared" si="63"/>
        <v>3.4188034188034205E-3</v>
      </c>
      <c r="M90" s="9">
        <f t="shared" si="57"/>
        <v>70.868945868945886</v>
      </c>
      <c r="N90" s="3">
        <f t="shared" si="55"/>
        <v>0.6</v>
      </c>
      <c r="O90" s="9">
        <f t="shared" si="64"/>
        <v>3.4188034188034205E-3</v>
      </c>
      <c r="P90" s="9">
        <f t="shared" ca="1" si="72"/>
        <v>0.83076923076923115</v>
      </c>
      <c r="Q90" s="9">
        <f t="shared" ca="1" si="74"/>
        <v>137.76923076923089</v>
      </c>
      <c r="R90" s="10">
        <f t="shared" ca="1" si="73"/>
        <v>0</v>
      </c>
      <c r="S90" s="44">
        <v>0.6</v>
      </c>
      <c r="T90" s="14"/>
      <c r="U90" s="14"/>
      <c r="AA90" s="14" t="str">
        <f t="shared" si="56"/>
        <v/>
      </c>
    </row>
    <row r="91" spans="1:27" ht="30" x14ac:dyDescent="0.25">
      <c r="A91" s="6">
        <v>77</v>
      </c>
      <c r="B91" s="34" t="s">
        <v>167</v>
      </c>
      <c r="C91" s="7"/>
      <c r="D91" s="7"/>
      <c r="E91" s="40">
        <f t="shared" si="52"/>
        <v>0.56980056980057014</v>
      </c>
      <c r="F91" s="2">
        <f t="shared" si="53"/>
        <v>43902.438746438747</v>
      </c>
      <c r="G91" s="2">
        <f t="shared" ca="1" si="54"/>
        <v>43851.876923076925</v>
      </c>
      <c r="H91" s="8"/>
      <c r="I91" s="8"/>
      <c r="J91" s="7"/>
      <c r="K91" s="3">
        <f>IF(C91="X",0,IF(D91="x",2*Tabelle2[[#This Row],[Gewicht der Fertigkeit (Seitenzahl)]],1*Tabelle2[[#This Row],[Gewicht der Fertigkeit (Seitenzahl)]]))</f>
        <v>0.8</v>
      </c>
      <c r="L91" s="9">
        <f t="shared" si="63"/>
        <v>4.5584045584045607E-3</v>
      </c>
      <c r="M91" s="9">
        <f t="shared" si="57"/>
        <v>71.438746438746449</v>
      </c>
      <c r="N91" s="3">
        <f t="shared" si="55"/>
        <v>0.8</v>
      </c>
      <c r="O91" s="9">
        <f t="shared" si="64"/>
        <v>4.5584045584045607E-3</v>
      </c>
      <c r="P91" s="9">
        <f t="shared" ca="1" si="72"/>
        <v>1.1076923076923082</v>
      </c>
      <c r="Q91" s="9">
        <f t="shared" ca="1" si="74"/>
        <v>138.87692307692319</v>
      </c>
      <c r="R91" s="10">
        <f t="shared" ca="1" si="73"/>
        <v>0</v>
      </c>
      <c r="S91" s="44">
        <v>0.8</v>
      </c>
      <c r="T91" s="14"/>
      <c r="U91" s="14"/>
      <c r="AA91" s="14" t="str">
        <f t="shared" si="56"/>
        <v/>
      </c>
    </row>
    <row r="92" spans="1:27" ht="30" x14ac:dyDescent="0.25">
      <c r="A92" s="6">
        <v>78</v>
      </c>
      <c r="B92" s="34" t="s">
        <v>168</v>
      </c>
      <c r="C92" s="7"/>
      <c r="D92" s="7"/>
      <c r="E92" s="40">
        <f t="shared" si="52"/>
        <v>0.92592592592592637</v>
      </c>
      <c r="F92" s="2">
        <f t="shared" si="53"/>
        <v>43903.364672364674</v>
      </c>
      <c r="G92" s="2">
        <f t="shared" ca="1" si="54"/>
        <v>43853.676923076921</v>
      </c>
      <c r="H92" s="8"/>
      <c r="I92" s="8"/>
      <c r="J92" s="7"/>
      <c r="K92" s="3">
        <f>IF(C92="X",0,IF(D92="x",2*Tabelle2[[#This Row],[Gewicht der Fertigkeit (Seitenzahl)]],1*Tabelle2[[#This Row],[Gewicht der Fertigkeit (Seitenzahl)]]))</f>
        <v>1.3</v>
      </c>
      <c r="L92" s="9">
        <f t="shared" si="63"/>
        <v>7.4074074074074112E-3</v>
      </c>
      <c r="M92" s="9">
        <f t="shared" si="57"/>
        <v>72.364672364672373</v>
      </c>
      <c r="N92" s="3">
        <f t="shared" si="55"/>
        <v>1.3</v>
      </c>
      <c r="O92" s="9">
        <f t="shared" si="64"/>
        <v>7.4074074074074112E-3</v>
      </c>
      <c r="P92" s="9">
        <f t="shared" ca="1" si="72"/>
        <v>1.8000000000000009</v>
      </c>
      <c r="Q92" s="9">
        <f t="shared" ca="1" si="74"/>
        <v>140.6769230769232</v>
      </c>
      <c r="R92" s="10">
        <f t="shared" ca="1" si="73"/>
        <v>0</v>
      </c>
      <c r="S92" s="44">
        <v>1.3</v>
      </c>
      <c r="T92" s="14"/>
      <c r="U92" s="14"/>
      <c r="AA92" s="14" t="str">
        <f t="shared" si="56"/>
        <v/>
      </c>
    </row>
    <row r="93" spans="1:27" x14ac:dyDescent="0.25">
      <c r="A93" s="6">
        <v>79</v>
      </c>
      <c r="B93" s="34" t="s">
        <v>26</v>
      </c>
      <c r="C93" s="7"/>
      <c r="D93" s="7"/>
      <c r="E93" s="40">
        <f t="shared" si="52"/>
        <v>0.21367521367521378</v>
      </c>
      <c r="F93" s="2">
        <f t="shared" si="53"/>
        <v>43903.578347578346</v>
      </c>
      <c r="G93" s="2">
        <f t="shared" ca="1" si="54"/>
        <v>43854.092307692306</v>
      </c>
      <c r="H93" s="8"/>
      <c r="I93" s="8"/>
      <c r="J93" s="7"/>
      <c r="K93" s="3">
        <f>IF(C93="X",0,IF(D93="x",2*Tabelle2[[#This Row],[Gewicht der Fertigkeit (Seitenzahl)]],1*Tabelle2[[#This Row],[Gewicht der Fertigkeit (Seitenzahl)]]))</f>
        <v>0.3</v>
      </c>
      <c r="L93" s="9">
        <f t="shared" si="63"/>
        <v>1.7094017094017103E-3</v>
      </c>
      <c r="M93" s="9">
        <f t="shared" si="57"/>
        <v>72.578347578347589</v>
      </c>
      <c r="N93" s="3">
        <f t="shared" si="55"/>
        <v>0.3</v>
      </c>
      <c r="O93" s="9">
        <f t="shared" si="64"/>
        <v>1.7094017094017103E-3</v>
      </c>
      <c r="P93" s="9">
        <f t="shared" ca="1" si="72"/>
        <v>0.41538461538461557</v>
      </c>
      <c r="Q93" s="9">
        <f t="shared" ca="1" si="74"/>
        <v>141.09230769230783</v>
      </c>
      <c r="R93" s="10">
        <f t="shared" ca="1" si="73"/>
        <v>0</v>
      </c>
      <c r="S93" s="44">
        <v>0.3</v>
      </c>
      <c r="T93" s="14"/>
      <c r="U93" s="14"/>
      <c r="AA93" s="14" t="str">
        <f t="shared" si="56"/>
        <v/>
      </c>
    </row>
    <row r="94" spans="1:27" ht="30" x14ac:dyDescent="0.25">
      <c r="A94" s="6">
        <v>80</v>
      </c>
      <c r="B94" s="34" t="s">
        <v>169</v>
      </c>
      <c r="C94" s="7"/>
      <c r="D94" s="7"/>
      <c r="E94" s="40">
        <f t="shared" si="52"/>
        <v>0.71225071225071257</v>
      </c>
      <c r="F94" s="2">
        <f t="shared" si="53"/>
        <v>43904.290598290601</v>
      </c>
      <c r="G94" s="2">
        <f t="shared" ca="1" si="54"/>
        <v>43855.476923076923</v>
      </c>
      <c r="H94" s="8"/>
      <c r="I94" s="8"/>
      <c r="J94" s="7"/>
      <c r="K94" s="3">
        <f>IF(C94="X",0,IF(D94="x",2*Tabelle2[[#This Row],[Gewicht der Fertigkeit (Seitenzahl)]],1*Tabelle2[[#This Row],[Gewicht der Fertigkeit (Seitenzahl)]]))</f>
        <v>1</v>
      </c>
      <c r="L94" s="9">
        <f t="shared" si="63"/>
        <v>5.6980056980057009E-3</v>
      </c>
      <c r="M94" s="9">
        <f t="shared" si="57"/>
        <v>73.290598290598297</v>
      </c>
      <c r="N94" s="3">
        <f t="shared" si="55"/>
        <v>1</v>
      </c>
      <c r="O94" s="9">
        <f t="shared" si="64"/>
        <v>5.6980056980057009E-3</v>
      </c>
      <c r="P94" s="9">
        <f t="shared" ref="P94:P99" ca="1" si="75">$C$8*O94</f>
        <v>1.3846153846153852</v>
      </c>
      <c r="Q94" s="9">
        <f t="shared" ca="1" si="74"/>
        <v>142.47692307692321</v>
      </c>
      <c r="R94" s="10">
        <f t="shared" ref="R94:R99" ca="1" si="76">IF($C$3&gt;$C$4+M94,1,0)</f>
        <v>0</v>
      </c>
      <c r="S94" s="44">
        <v>1</v>
      </c>
      <c r="T94" s="14"/>
      <c r="U94" s="14"/>
      <c r="AA94" s="14" t="str">
        <f t="shared" si="56"/>
        <v/>
      </c>
    </row>
    <row r="95" spans="1:27" ht="30" x14ac:dyDescent="0.25">
      <c r="A95" s="6">
        <v>81</v>
      </c>
      <c r="B95" s="34" t="s">
        <v>170</v>
      </c>
      <c r="C95" s="7"/>
      <c r="D95" s="7"/>
      <c r="E95" s="40">
        <f t="shared" si="52"/>
        <v>0.92592592592592637</v>
      </c>
      <c r="F95" s="2">
        <f t="shared" si="53"/>
        <v>43905.216524216521</v>
      </c>
      <c r="G95" s="2">
        <f t="shared" ca="1" si="54"/>
        <v>43857.276923076926</v>
      </c>
      <c r="H95" s="8"/>
      <c r="I95" s="8"/>
      <c r="J95" s="7"/>
      <c r="K95" s="3">
        <f>IF(C95="X",0,IF(D95="x",2*Tabelle2[[#This Row],[Gewicht der Fertigkeit (Seitenzahl)]],1*Tabelle2[[#This Row],[Gewicht der Fertigkeit (Seitenzahl)]]))</f>
        <v>1.3</v>
      </c>
      <c r="L95" s="9">
        <f t="shared" si="63"/>
        <v>7.4074074074074112E-3</v>
      </c>
      <c r="M95" s="9">
        <f t="shared" si="57"/>
        <v>74.21652421652422</v>
      </c>
      <c r="N95" s="3">
        <f t="shared" si="55"/>
        <v>1.3</v>
      </c>
      <c r="O95" s="9">
        <f t="shared" si="64"/>
        <v>7.4074074074074112E-3</v>
      </c>
      <c r="P95" s="9">
        <f t="shared" ca="1" si="75"/>
        <v>1.8000000000000009</v>
      </c>
      <c r="Q95" s="9">
        <f t="shared" ref="Q95:Q99" ca="1" si="77">+P95+Q94</f>
        <v>144.27692307692323</v>
      </c>
      <c r="R95" s="10">
        <f t="shared" ca="1" si="76"/>
        <v>0</v>
      </c>
      <c r="S95" s="44">
        <v>1.3</v>
      </c>
      <c r="T95" s="14"/>
      <c r="U95" s="14"/>
      <c r="AA95" s="14" t="str">
        <f t="shared" si="56"/>
        <v/>
      </c>
    </row>
    <row r="96" spans="1:27" x14ac:dyDescent="0.25">
      <c r="A96" s="6">
        <v>82</v>
      </c>
      <c r="B96" s="34" t="s">
        <v>171</v>
      </c>
      <c r="C96" s="7"/>
      <c r="D96" s="7"/>
      <c r="E96" s="40">
        <f t="shared" si="52"/>
        <v>0.42735042735042755</v>
      </c>
      <c r="F96" s="2">
        <f t="shared" si="53"/>
        <v>43905.643874643873</v>
      </c>
      <c r="G96" s="2">
        <f t="shared" ca="1" si="54"/>
        <v>43858.107692307691</v>
      </c>
      <c r="H96" s="8"/>
      <c r="I96" s="8"/>
      <c r="J96" s="7"/>
      <c r="K96" s="3">
        <f>IF(C96="X",0,IF(D96="x",2*Tabelle2[[#This Row],[Gewicht der Fertigkeit (Seitenzahl)]],1*Tabelle2[[#This Row],[Gewicht der Fertigkeit (Seitenzahl)]]))</f>
        <v>0.6</v>
      </c>
      <c r="L96" s="9">
        <f t="shared" si="63"/>
        <v>3.4188034188034205E-3</v>
      </c>
      <c r="M96" s="9">
        <f t="shared" si="57"/>
        <v>74.643874643874653</v>
      </c>
      <c r="N96" s="3">
        <f t="shared" si="55"/>
        <v>0.6</v>
      </c>
      <c r="O96" s="9">
        <f t="shared" si="64"/>
        <v>3.4188034188034205E-3</v>
      </c>
      <c r="P96" s="9">
        <f t="shared" ca="1" si="75"/>
        <v>0.83076923076923115</v>
      </c>
      <c r="Q96" s="9">
        <f t="shared" ca="1" si="77"/>
        <v>145.10769230769245</v>
      </c>
      <c r="R96" s="10">
        <f t="shared" ca="1" si="76"/>
        <v>0</v>
      </c>
      <c r="S96" s="44">
        <v>0.6</v>
      </c>
      <c r="T96" s="14"/>
      <c r="U96" s="14"/>
      <c r="AA96" s="14" t="str">
        <f t="shared" si="56"/>
        <v/>
      </c>
    </row>
    <row r="97" spans="1:27" ht="45" x14ac:dyDescent="0.25">
      <c r="A97" s="6" t="s">
        <v>172</v>
      </c>
      <c r="B97" s="34" t="s">
        <v>174</v>
      </c>
      <c r="C97" s="7"/>
      <c r="D97" s="7"/>
      <c r="E97" s="40">
        <f t="shared" ref="E97:E135" si="78">$C$6*L97</f>
        <v>0.56980056980057014</v>
      </c>
      <c r="F97" s="2">
        <f t="shared" ref="F97:F135" si="79">IF(E97&gt;0,C$4+M97,"")</f>
        <v>43906.213675213672</v>
      </c>
      <c r="G97" s="2">
        <f t="shared" ref="G97:G135" ca="1" si="80">IF(P97&gt;0,C$3+Q97,"")</f>
        <v>43859.215384615381</v>
      </c>
      <c r="H97" s="8"/>
      <c r="I97" s="8"/>
      <c r="J97" s="7"/>
      <c r="K97" s="3">
        <f>IF(C97="X",0,IF(D97="x",2*Tabelle2[[#This Row],[Gewicht der Fertigkeit (Seitenzahl)]],1*Tabelle2[[#This Row],[Gewicht der Fertigkeit (Seitenzahl)]]))</f>
        <v>0.8</v>
      </c>
      <c r="L97" s="9">
        <f t="shared" si="63"/>
        <v>4.5584045584045607E-3</v>
      </c>
      <c r="M97" s="9">
        <f t="shared" si="57"/>
        <v>75.213675213675231</v>
      </c>
      <c r="N97" s="3">
        <f t="shared" ref="N97:N135" si="81">IF(J97="X",0,K97)</f>
        <v>0.8</v>
      </c>
      <c r="O97" s="9">
        <f t="shared" si="64"/>
        <v>4.5584045584045607E-3</v>
      </c>
      <c r="P97" s="9">
        <f t="shared" ca="1" si="75"/>
        <v>1.1076923076923082</v>
      </c>
      <c r="Q97" s="9">
        <f t="shared" ca="1" si="77"/>
        <v>146.21538461538475</v>
      </c>
      <c r="R97" s="10">
        <f t="shared" ca="1" si="76"/>
        <v>0</v>
      </c>
      <c r="S97" s="44">
        <v>0.8</v>
      </c>
      <c r="T97" s="14"/>
      <c r="U97" s="14"/>
      <c r="AA97" s="14" t="str">
        <f t="shared" ref="AA97:AA135" si="82">(IF(J97="X",A97,""))</f>
        <v/>
      </c>
    </row>
    <row r="98" spans="1:27" ht="45" x14ac:dyDescent="0.25">
      <c r="A98" s="6" t="s">
        <v>173</v>
      </c>
      <c r="B98" s="34" t="s">
        <v>175</v>
      </c>
      <c r="C98" s="7"/>
      <c r="D98" s="7"/>
      <c r="E98" s="40">
        <f t="shared" si="78"/>
        <v>0.71225071225071257</v>
      </c>
      <c r="F98" s="2">
        <f t="shared" si="79"/>
        <v>43906.925925925927</v>
      </c>
      <c r="G98" s="2">
        <f t="shared" ca="1" si="80"/>
        <v>43860.6</v>
      </c>
      <c r="H98" s="8"/>
      <c r="I98" s="8"/>
      <c r="J98" s="7"/>
      <c r="K98" s="3">
        <f>IF(C98="X",0,IF(D98="x",2*Tabelle2[[#This Row],[Gewicht der Fertigkeit (Seitenzahl)]],1*Tabelle2[[#This Row],[Gewicht der Fertigkeit (Seitenzahl)]]))</f>
        <v>1</v>
      </c>
      <c r="L98" s="9">
        <f t="shared" si="63"/>
        <v>5.6980056980057009E-3</v>
      </c>
      <c r="M98" s="9">
        <f t="shared" ref="M98:M135" si="83">+E98+M97</f>
        <v>75.925925925925938</v>
      </c>
      <c r="N98" s="3">
        <f t="shared" si="81"/>
        <v>1</v>
      </c>
      <c r="O98" s="9">
        <f t="shared" si="64"/>
        <v>5.6980056980057009E-3</v>
      </c>
      <c r="P98" s="9">
        <f t="shared" ca="1" si="75"/>
        <v>1.3846153846153852</v>
      </c>
      <c r="Q98" s="9">
        <f t="shared" ca="1" si="77"/>
        <v>147.60000000000014</v>
      </c>
      <c r="R98" s="10">
        <f t="shared" ca="1" si="76"/>
        <v>0</v>
      </c>
      <c r="S98" s="44">
        <v>1</v>
      </c>
      <c r="T98" s="14"/>
      <c r="U98" s="14"/>
      <c r="AA98" s="14" t="str">
        <f t="shared" si="82"/>
        <v/>
      </c>
    </row>
    <row r="99" spans="1:27" ht="30" x14ac:dyDescent="0.25">
      <c r="A99" s="6">
        <v>84</v>
      </c>
      <c r="B99" s="34" t="s">
        <v>176</v>
      </c>
      <c r="C99" s="7"/>
      <c r="D99" s="7"/>
      <c r="E99" s="40">
        <f t="shared" si="78"/>
        <v>0.35612535612535628</v>
      </c>
      <c r="F99" s="2">
        <f t="shared" si="79"/>
        <v>43907.282051282054</v>
      </c>
      <c r="G99" s="2">
        <f t="shared" ca="1" si="80"/>
        <v>43861.292307692311</v>
      </c>
      <c r="H99" s="8"/>
      <c r="I99" s="8"/>
      <c r="J99" s="7"/>
      <c r="K99" s="3">
        <f>IF(C99="X",0,IF(D99="x",2*Tabelle2[[#This Row],[Gewicht der Fertigkeit (Seitenzahl)]],1*Tabelle2[[#This Row],[Gewicht der Fertigkeit (Seitenzahl)]]))</f>
        <v>0.5</v>
      </c>
      <c r="L99" s="9">
        <f t="shared" si="63"/>
        <v>2.8490028490028504E-3</v>
      </c>
      <c r="M99" s="9">
        <f t="shared" si="83"/>
        <v>76.282051282051299</v>
      </c>
      <c r="N99" s="3">
        <f t="shared" si="81"/>
        <v>0.5</v>
      </c>
      <c r="O99" s="9">
        <f t="shared" si="64"/>
        <v>2.8490028490028504E-3</v>
      </c>
      <c r="P99" s="9">
        <f t="shared" ca="1" si="75"/>
        <v>0.69230769230769262</v>
      </c>
      <c r="Q99" s="9">
        <f t="shared" ca="1" si="77"/>
        <v>148.29230769230782</v>
      </c>
      <c r="R99" s="10">
        <f t="shared" ca="1" si="76"/>
        <v>0</v>
      </c>
      <c r="S99" s="44">
        <v>0.5</v>
      </c>
      <c r="T99" s="14"/>
      <c r="U99" s="14"/>
      <c r="AA99" s="14" t="str">
        <f t="shared" si="82"/>
        <v/>
      </c>
    </row>
    <row r="100" spans="1:27" x14ac:dyDescent="0.25">
      <c r="A100" s="6">
        <v>85</v>
      </c>
      <c r="B100" s="34" t="s">
        <v>177</v>
      </c>
      <c r="C100" s="7"/>
      <c r="D100" s="7"/>
      <c r="E100" s="40">
        <f t="shared" si="78"/>
        <v>0.56980056980057014</v>
      </c>
      <c r="F100" s="2">
        <f t="shared" si="79"/>
        <v>43907.851851851854</v>
      </c>
      <c r="G100" s="2">
        <f t="shared" ca="1" si="80"/>
        <v>43862.400000000001</v>
      </c>
      <c r="H100" s="8"/>
      <c r="I100" s="8"/>
      <c r="J100" s="7"/>
      <c r="K100" s="3">
        <f>IF(C100="X",0,IF(D100="x",2*Tabelle2[[#This Row],[Gewicht der Fertigkeit (Seitenzahl)]],1*Tabelle2[[#This Row],[Gewicht der Fertigkeit (Seitenzahl)]]))</f>
        <v>0.8</v>
      </c>
      <c r="L100" s="9">
        <f t="shared" si="63"/>
        <v>4.5584045584045607E-3</v>
      </c>
      <c r="M100" s="9">
        <f t="shared" si="83"/>
        <v>76.851851851851876</v>
      </c>
      <c r="N100" s="3">
        <f t="shared" si="81"/>
        <v>0.8</v>
      </c>
      <c r="O100" s="9">
        <f t="shared" si="64"/>
        <v>4.5584045584045607E-3</v>
      </c>
      <c r="P100" s="9">
        <f t="shared" ref="P100:P103" ca="1" si="84">$C$8*O100</f>
        <v>1.1076923076923082</v>
      </c>
      <c r="Q100" s="9">
        <f t="shared" ref="Q100:Q103" ca="1" si="85">+P100+Q99</f>
        <v>149.40000000000012</v>
      </c>
      <c r="R100" s="10">
        <f t="shared" ref="R100:R103" ca="1" si="86">IF($C$3&gt;$C$4+M100,1,0)</f>
        <v>0</v>
      </c>
      <c r="S100" s="44">
        <v>0.8</v>
      </c>
      <c r="T100" s="14"/>
      <c r="U100" s="14"/>
      <c r="AA100" s="14" t="str">
        <f t="shared" si="82"/>
        <v/>
      </c>
    </row>
    <row r="101" spans="1:27" x14ac:dyDescent="0.25">
      <c r="A101" s="6">
        <v>86</v>
      </c>
      <c r="B101" s="34" t="s">
        <v>99</v>
      </c>
      <c r="C101" s="7"/>
      <c r="D101" s="7"/>
      <c r="E101" s="40">
        <f t="shared" si="78"/>
        <v>0.71225071225071257</v>
      </c>
      <c r="F101" s="2">
        <f t="shared" si="79"/>
        <v>43908.564102564102</v>
      </c>
      <c r="G101" s="2">
        <f t="shared" ca="1" si="80"/>
        <v>43863.784615384619</v>
      </c>
      <c r="H101" s="8"/>
      <c r="I101" s="8"/>
      <c r="J101" s="7"/>
      <c r="K101" s="3">
        <f>IF(C101="X",0,IF(D101="x",2*Tabelle2[[#This Row],[Gewicht der Fertigkeit (Seitenzahl)]],1*Tabelle2[[#This Row],[Gewicht der Fertigkeit (Seitenzahl)]]))</f>
        <v>1</v>
      </c>
      <c r="L101" s="9">
        <f t="shared" si="63"/>
        <v>5.6980056980057009E-3</v>
      </c>
      <c r="M101" s="9">
        <f t="shared" si="83"/>
        <v>77.564102564102583</v>
      </c>
      <c r="N101" s="3">
        <f t="shared" si="81"/>
        <v>1</v>
      </c>
      <c r="O101" s="9">
        <f t="shared" si="64"/>
        <v>5.6980056980057009E-3</v>
      </c>
      <c r="P101" s="9">
        <f t="shared" ca="1" si="84"/>
        <v>1.3846153846153852</v>
      </c>
      <c r="Q101" s="9">
        <f t="shared" ca="1" si="85"/>
        <v>150.78461538461551</v>
      </c>
      <c r="R101" s="10">
        <f t="shared" ca="1" si="86"/>
        <v>0</v>
      </c>
      <c r="S101" s="44">
        <v>1</v>
      </c>
      <c r="T101" s="14"/>
      <c r="U101" s="14"/>
      <c r="AA101" s="14" t="str">
        <f t="shared" si="82"/>
        <v/>
      </c>
    </row>
    <row r="102" spans="1:27" x14ac:dyDescent="0.25">
      <c r="A102" s="6">
        <v>87</v>
      </c>
      <c r="B102" s="34" t="s">
        <v>100</v>
      </c>
      <c r="C102" s="7"/>
      <c r="D102" s="7"/>
      <c r="E102" s="40">
        <f t="shared" si="78"/>
        <v>0.56980056980057014</v>
      </c>
      <c r="F102" s="2">
        <f t="shared" si="79"/>
        <v>43909.133903133901</v>
      </c>
      <c r="G102" s="2">
        <f t="shared" ca="1" si="80"/>
        <v>43864.892307692309</v>
      </c>
      <c r="H102" s="8"/>
      <c r="I102" s="8"/>
      <c r="J102" s="7"/>
      <c r="K102" s="3">
        <f>IF(C102="X",0,IF(D102="x",2*Tabelle2[[#This Row],[Gewicht der Fertigkeit (Seitenzahl)]],1*Tabelle2[[#This Row],[Gewicht der Fertigkeit (Seitenzahl)]]))</f>
        <v>0.8</v>
      </c>
      <c r="L102" s="9">
        <f t="shared" si="63"/>
        <v>4.5584045584045607E-3</v>
      </c>
      <c r="M102" s="9">
        <f t="shared" si="83"/>
        <v>78.133903133903146</v>
      </c>
      <c r="N102" s="3">
        <f t="shared" si="81"/>
        <v>0.8</v>
      </c>
      <c r="O102" s="9">
        <f t="shared" si="64"/>
        <v>4.5584045584045607E-3</v>
      </c>
      <c r="P102" s="9">
        <f t="shared" ca="1" si="84"/>
        <v>1.1076923076923082</v>
      </c>
      <c r="Q102" s="9">
        <f t="shared" ca="1" si="85"/>
        <v>151.89230769230781</v>
      </c>
      <c r="R102" s="10">
        <f t="shared" ca="1" si="86"/>
        <v>0</v>
      </c>
      <c r="S102" s="44">
        <v>0.8</v>
      </c>
      <c r="T102" s="14"/>
      <c r="U102" s="14"/>
      <c r="AA102" s="14" t="str">
        <f t="shared" si="82"/>
        <v/>
      </c>
    </row>
    <row r="103" spans="1:27" x14ac:dyDescent="0.25">
      <c r="A103" s="6">
        <v>88</v>
      </c>
      <c r="B103" s="34" t="s">
        <v>101</v>
      </c>
      <c r="C103" s="7"/>
      <c r="D103" s="7"/>
      <c r="E103" s="40">
        <f t="shared" si="78"/>
        <v>0.42735042735042755</v>
      </c>
      <c r="F103" s="2">
        <f t="shared" si="79"/>
        <v>43909.561253561253</v>
      </c>
      <c r="G103" s="2">
        <f t="shared" ca="1" si="80"/>
        <v>43865.723076923074</v>
      </c>
      <c r="H103" s="8"/>
      <c r="I103" s="8"/>
      <c r="J103" s="7"/>
      <c r="K103" s="3">
        <f>IF(C103="X",0,IF(D103="x",2*Tabelle2[[#This Row],[Gewicht der Fertigkeit (Seitenzahl)]],1*Tabelle2[[#This Row],[Gewicht der Fertigkeit (Seitenzahl)]]))</f>
        <v>0.6</v>
      </c>
      <c r="L103" s="9">
        <f t="shared" si="63"/>
        <v>3.4188034188034205E-3</v>
      </c>
      <c r="M103" s="9">
        <f t="shared" si="83"/>
        <v>78.561253561253579</v>
      </c>
      <c r="N103" s="3">
        <f t="shared" si="81"/>
        <v>0.6</v>
      </c>
      <c r="O103" s="9">
        <f t="shared" si="64"/>
        <v>3.4188034188034205E-3</v>
      </c>
      <c r="P103" s="9">
        <f t="shared" ca="1" si="84"/>
        <v>0.83076923076923115</v>
      </c>
      <c r="Q103" s="9">
        <f t="shared" ca="1" si="85"/>
        <v>152.72307692307703</v>
      </c>
      <c r="R103" s="10">
        <f t="shared" ca="1" si="86"/>
        <v>0</v>
      </c>
      <c r="S103" s="44">
        <v>0.6</v>
      </c>
      <c r="T103" s="14"/>
      <c r="U103" s="14"/>
      <c r="AA103" s="14" t="str">
        <f t="shared" si="82"/>
        <v/>
      </c>
    </row>
    <row r="104" spans="1:27" ht="30" x14ac:dyDescent="0.25">
      <c r="A104" s="6">
        <v>89</v>
      </c>
      <c r="B104" s="34" t="s">
        <v>102</v>
      </c>
      <c r="C104" s="7"/>
      <c r="D104" s="7"/>
      <c r="E104" s="40">
        <f t="shared" si="78"/>
        <v>0.92592592592592637</v>
      </c>
      <c r="F104" s="2">
        <f t="shared" si="79"/>
        <v>43910.48717948718</v>
      </c>
      <c r="G104" s="2">
        <f t="shared" ca="1" si="80"/>
        <v>43867.523076923077</v>
      </c>
      <c r="H104" s="8"/>
      <c r="I104" s="8"/>
      <c r="J104" s="7"/>
      <c r="K104" s="3">
        <f>IF(C104="X",0,IF(D104="x",2*Tabelle2[[#This Row],[Gewicht der Fertigkeit (Seitenzahl)]],1*Tabelle2[[#This Row],[Gewicht der Fertigkeit (Seitenzahl)]]))</f>
        <v>1.3</v>
      </c>
      <c r="L104" s="9">
        <f t="shared" si="63"/>
        <v>7.4074074074074112E-3</v>
      </c>
      <c r="M104" s="9">
        <f t="shared" si="83"/>
        <v>79.487179487179503</v>
      </c>
      <c r="N104" s="3">
        <f t="shared" si="81"/>
        <v>1.3</v>
      </c>
      <c r="O104" s="9">
        <f t="shared" si="64"/>
        <v>7.4074074074074112E-3</v>
      </c>
      <c r="P104" s="9">
        <f t="shared" ref="P104:P108" ca="1" si="87">$C$8*O104</f>
        <v>1.8000000000000009</v>
      </c>
      <c r="Q104" s="9">
        <f t="shared" ref="Q104:Q109" ca="1" si="88">+P104+Q103</f>
        <v>154.52307692307704</v>
      </c>
      <c r="R104" s="10">
        <f t="shared" ref="R104:R108" ca="1" si="89">IF($C$3&gt;$C$4+M104,1,0)</f>
        <v>0</v>
      </c>
      <c r="S104" s="44">
        <v>1.3</v>
      </c>
      <c r="T104" s="14"/>
      <c r="U104" s="14"/>
      <c r="AA104" s="14" t="str">
        <f t="shared" si="82"/>
        <v/>
      </c>
    </row>
    <row r="105" spans="1:27" ht="30" x14ac:dyDescent="0.25">
      <c r="A105" s="6">
        <v>90</v>
      </c>
      <c r="B105" s="34" t="s">
        <v>103</v>
      </c>
      <c r="C105" s="7"/>
      <c r="D105" s="7"/>
      <c r="E105" s="40">
        <f t="shared" si="78"/>
        <v>0.42735042735042755</v>
      </c>
      <c r="F105" s="2">
        <f t="shared" si="79"/>
        <v>43910.914529914531</v>
      </c>
      <c r="G105" s="2">
        <f t="shared" ca="1" si="80"/>
        <v>43868.353846153848</v>
      </c>
      <c r="H105" s="8"/>
      <c r="I105" s="8"/>
      <c r="J105" s="7"/>
      <c r="K105" s="3">
        <f>IF(C105="X",0,IF(D105="x",2*Tabelle2[[#This Row],[Gewicht der Fertigkeit (Seitenzahl)]],1*Tabelle2[[#This Row],[Gewicht der Fertigkeit (Seitenzahl)]]))</f>
        <v>0.6</v>
      </c>
      <c r="L105" s="9">
        <f t="shared" si="63"/>
        <v>3.4188034188034205E-3</v>
      </c>
      <c r="M105" s="9">
        <f t="shared" si="83"/>
        <v>79.914529914529936</v>
      </c>
      <c r="N105" s="3">
        <f t="shared" si="81"/>
        <v>0.6</v>
      </c>
      <c r="O105" s="9">
        <f t="shared" si="64"/>
        <v>3.4188034188034205E-3</v>
      </c>
      <c r="P105" s="9">
        <f t="shared" ca="1" si="87"/>
        <v>0.83076923076923115</v>
      </c>
      <c r="Q105" s="9">
        <f t="shared" ca="1" si="88"/>
        <v>155.35384615384626</v>
      </c>
      <c r="R105" s="10">
        <f t="shared" ca="1" si="89"/>
        <v>0</v>
      </c>
      <c r="S105" s="44">
        <v>0.6</v>
      </c>
      <c r="T105" s="14"/>
      <c r="U105" s="14"/>
      <c r="AA105" s="14" t="str">
        <f t="shared" si="82"/>
        <v/>
      </c>
    </row>
    <row r="106" spans="1:27" x14ac:dyDescent="0.25">
      <c r="A106" s="6">
        <v>91</v>
      </c>
      <c r="B106" s="34" t="s">
        <v>104</v>
      </c>
      <c r="C106" s="7"/>
      <c r="D106" s="7"/>
      <c r="E106" s="40">
        <f t="shared" si="78"/>
        <v>1.2820512820512826</v>
      </c>
      <c r="F106" s="2">
        <f t="shared" si="79"/>
        <v>43912.196581196578</v>
      </c>
      <c r="G106" s="2">
        <f t="shared" ca="1" si="80"/>
        <v>43870.846153846156</v>
      </c>
      <c r="H106" s="8"/>
      <c r="I106" s="8"/>
      <c r="J106" s="7"/>
      <c r="K106" s="3">
        <f>IF(C106="X",0,IF(D106="x",2*Tabelle2[[#This Row],[Gewicht der Fertigkeit (Seitenzahl)]],1*Tabelle2[[#This Row],[Gewicht der Fertigkeit (Seitenzahl)]]))</f>
        <v>1.8</v>
      </c>
      <c r="L106" s="9">
        <f t="shared" si="63"/>
        <v>1.0256410256410262E-2</v>
      </c>
      <c r="M106" s="9">
        <f t="shared" si="83"/>
        <v>81.196581196581221</v>
      </c>
      <c r="N106" s="3">
        <f t="shared" si="81"/>
        <v>1.8</v>
      </c>
      <c r="O106" s="9">
        <f t="shared" si="64"/>
        <v>1.0256410256410262E-2</v>
      </c>
      <c r="P106" s="9">
        <f t="shared" ca="1" si="87"/>
        <v>2.4923076923076937</v>
      </c>
      <c r="Q106" s="9">
        <f t="shared" ca="1" si="88"/>
        <v>157.84615384615395</v>
      </c>
      <c r="R106" s="10">
        <f t="shared" ca="1" si="89"/>
        <v>0</v>
      </c>
      <c r="S106" s="44">
        <v>1.8</v>
      </c>
      <c r="T106" s="14"/>
      <c r="U106" s="14"/>
      <c r="AA106" s="14" t="str">
        <f t="shared" si="82"/>
        <v/>
      </c>
    </row>
    <row r="107" spans="1:27" ht="30" x14ac:dyDescent="0.25">
      <c r="A107" s="6">
        <v>92</v>
      </c>
      <c r="B107" s="34" t="s">
        <v>105</v>
      </c>
      <c r="C107" s="7"/>
      <c r="D107" s="7"/>
      <c r="E107" s="40">
        <f t="shared" si="78"/>
        <v>0.49857549857549882</v>
      </c>
      <c r="F107" s="2">
        <f t="shared" si="79"/>
        <v>43912.695156695154</v>
      </c>
      <c r="G107" s="2">
        <f t="shared" ca="1" si="80"/>
        <v>43871.815384615387</v>
      </c>
      <c r="H107" s="8"/>
      <c r="I107" s="8"/>
      <c r="J107" s="7"/>
      <c r="K107" s="3">
        <f>IF(C107="X",0,IF(D107="x",2*Tabelle2[[#This Row],[Gewicht der Fertigkeit (Seitenzahl)]],1*Tabelle2[[#This Row],[Gewicht der Fertigkeit (Seitenzahl)]]))</f>
        <v>0.7</v>
      </c>
      <c r="L107" s="9">
        <f t="shared" si="63"/>
        <v>3.9886039886039906E-3</v>
      </c>
      <c r="M107" s="9">
        <f t="shared" si="83"/>
        <v>81.695156695156726</v>
      </c>
      <c r="N107" s="3">
        <f t="shared" si="81"/>
        <v>0.7</v>
      </c>
      <c r="O107" s="9">
        <f t="shared" si="64"/>
        <v>3.9886039886039906E-3</v>
      </c>
      <c r="P107" s="9">
        <f t="shared" ca="1" si="87"/>
        <v>0.96923076923076967</v>
      </c>
      <c r="Q107" s="9">
        <f t="shared" ca="1" si="88"/>
        <v>158.81538461538472</v>
      </c>
      <c r="R107" s="10">
        <f t="shared" ca="1" si="89"/>
        <v>0</v>
      </c>
      <c r="S107" s="44">
        <v>0.7</v>
      </c>
      <c r="T107" s="14"/>
      <c r="U107" s="14"/>
      <c r="AA107" s="14" t="str">
        <f t="shared" si="82"/>
        <v/>
      </c>
    </row>
    <row r="108" spans="1:27" ht="30" x14ac:dyDescent="0.25">
      <c r="A108" s="6">
        <v>93</v>
      </c>
      <c r="B108" s="34" t="s">
        <v>106</v>
      </c>
      <c r="C108" s="7"/>
      <c r="D108" s="7"/>
      <c r="E108" s="40">
        <f t="shared" si="78"/>
        <v>0.6410256410256413</v>
      </c>
      <c r="F108" s="2">
        <f t="shared" si="79"/>
        <v>43913.336182336185</v>
      </c>
      <c r="G108" s="2">
        <f t="shared" ca="1" si="80"/>
        <v>43873.061538461538</v>
      </c>
      <c r="H108" s="8"/>
      <c r="I108" s="8"/>
      <c r="J108" s="7"/>
      <c r="K108" s="3">
        <f>IF(C108="X",0,IF(D108="x",2*Tabelle2[[#This Row],[Gewicht der Fertigkeit (Seitenzahl)]],1*Tabelle2[[#This Row],[Gewicht der Fertigkeit (Seitenzahl)]]))</f>
        <v>0.9</v>
      </c>
      <c r="L108" s="9">
        <f t="shared" ref="L108:L135" si="90">K108/SUM(K$11:K$144)</f>
        <v>5.1282051282051308E-3</v>
      </c>
      <c r="M108" s="9">
        <f t="shared" si="83"/>
        <v>82.336182336182361</v>
      </c>
      <c r="N108" s="3">
        <f t="shared" si="81"/>
        <v>0.9</v>
      </c>
      <c r="O108" s="9">
        <f t="shared" ref="O108:O135" si="91">N108/SUM(N$11:N$144)</f>
        <v>5.1282051282051308E-3</v>
      </c>
      <c r="P108" s="9">
        <f t="shared" ca="1" si="87"/>
        <v>1.2461538461538468</v>
      </c>
      <c r="Q108" s="9">
        <f t="shared" ca="1" si="88"/>
        <v>160.06153846153856</v>
      </c>
      <c r="R108" s="10">
        <f t="shared" ca="1" si="89"/>
        <v>0</v>
      </c>
      <c r="S108" s="44">
        <v>0.9</v>
      </c>
      <c r="T108" s="14"/>
      <c r="U108" s="14"/>
      <c r="AA108" s="14" t="str">
        <f t="shared" si="82"/>
        <v/>
      </c>
    </row>
    <row r="109" spans="1:27" ht="30" x14ac:dyDescent="0.25">
      <c r="A109" s="6">
        <v>94</v>
      </c>
      <c r="B109" s="34" t="s">
        <v>107</v>
      </c>
      <c r="C109" s="7"/>
      <c r="D109" s="7"/>
      <c r="E109" s="40">
        <f t="shared" si="78"/>
        <v>1.1396011396011403</v>
      </c>
      <c r="F109" s="2">
        <f t="shared" si="79"/>
        <v>43914.475783475784</v>
      </c>
      <c r="G109" s="2">
        <f t="shared" ca="1" si="80"/>
        <v>43875.276923076926</v>
      </c>
      <c r="H109" s="8"/>
      <c r="I109" s="8"/>
      <c r="J109" s="7"/>
      <c r="K109" s="3">
        <f>IF(C109="X",0,IF(D109="x",2*Tabelle2[[#This Row],[Gewicht der Fertigkeit (Seitenzahl)]],1*Tabelle2[[#This Row],[Gewicht der Fertigkeit (Seitenzahl)]]))</f>
        <v>1.6</v>
      </c>
      <c r="L109" s="9">
        <f t="shared" si="90"/>
        <v>9.1168091168091214E-3</v>
      </c>
      <c r="M109" s="9">
        <f t="shared" si="83"/>
        <v>83.475783475783501</v>
      </c>
      <c r="N109" s="3">
        <f t="shared" si="81"/>
        <v>1.6</v>
      </c>
      <c r="O109" s="9">
        <f t="shared" si="91"/>
        <v>9.1168091168091214E-3</v>
      </c>
      <c r="P109" s="9">
        <f t="shared" ref="P109:P112" ca="1" si="92">$C$8*O109</f>
        <v>2.2153846153846164</v>
      </c>
      <c r="Q109" s="9">
        <f t="shared" ca="1" si="88"/>
        <v>162.27692307692317</v>
      </c>
      <c r="R109" s="10">
        <f t="shared" ref="R109:R112" ca="1" si="93">IF($C$3&gt;$C$4+M109,1,0)</f>
        <v>0</v>
      </c>
      <c r="S109" s="44">
        <v>1.6</v>
      </c>
      <c r="T109" s="14"/>
      <c r="U109" s="14"/>
      <c r="AA109" s="14" t="str">
        <f t="shared" si="82"/>
        <v/>
      </c>
    </row>
    <row r="110" spans="1:27" ht="30" x14ac:dyDescent="0.25">
      <c r="A110" s="6">
        <v>95</v>
      </c>
      <c r="B110" s="34" t="s">
        <v>108</v>
      </c>
      <c r="C110" s="7"/>
      <c r="D110" s="7"/>
      <c r="E110" s="40">
        <f t="shared" si="78"/>
        <v>0.99715099715099764</v>
      </c>
      <c r="F110" s="2">
        <f t="shared" si="79"/>
        <v>43915.472934472935</v>
      </c>
      <c r="G110" s="2">
        <f t="shared" ca="1" si="80"/>
        <v>43877.215384615381</v>
      </c>
      <c r="H110" s="8"/>
      <c r="I110" s="8"/>
      <c r="J110" s="7"/>
      <c r="K110" s="3">
        <f>IF(C110="X",0,IF(D110="x",2*Tabelle2[[#This Row],[Gewicht der Fertigkeit (Seitenzahl)]],1*Tabelle2[[#This Row],[Gewicht der Fertigkeit (Seitenzahl)]]))</f>
        <v>1.4</v>
      </c>
      <c r="L110" s="9">
        <f t="shared" si="90"/>
        <v>7.9772079772079812E-3</v>
      </c>
      <c r="M110" s="9">
        <f t="shared" si="83"/>
        <v>84.472934472934497</v>
      </c>
      <c r="N110" s="3">
        <f t="shared" si="81"/>
        <v>1.4</v>
      </c>
      <c r="O110" s="9">
        <f t="shared" si="91"/>
        <v>7.9772079772079812E-3</v>
      </c>
      <c r="P110" s="9">
        <f t="shared" ca="1" si="92"/>
        <v>1.9384615384615393</v>
      </c>
      <c r="Q110" s="9">
        <f t="shared" ref="Q110:Q111" ca="1" si="94">+P110+Q109</f>
        <v>164.21538461538472</v>
      </c>
      <c r="R110" s="10">
        <f t="shared" ca="1" si="93"/>
        <v>0</v>
      </c>
      <c r="S110" s="44">
        <v>1.4</v>
      </c>
      <c r="T110" s="14"/>
      <c r="U110" s="14"/>
      <c r="AA110" s="14" t="str">
        <f t="shared" si="82"/>
        <v/>
      </c>
    </row>
    <row r="111" spans="1:27" ht="30" x14ac:dyDescent="0.25">
      <c r="A111" s="6">
        <v>96</v>
      </c>
      <c r="B111" s="34" t="s">
        <v>109</v>
      </c>
      <c r="C111" s="7"/>
      <c r="D111" s="7"/>
      <c r="E111" s="40">
        <f t="shared" si="78"/>
        <v>0.71225071225071257</v>
      </c>
      <c r="F111" s="2">
        <f t="shared" si="79"/>
        <v>43916.185185185182</v>
      </c>
      <c r="G111" s="2">
        <f t="shared" ca="1" si="80"/>
        <v>43878.6</v>
      </c>
      <c r="H111" s="8"/>
      <c r="I111" s="8"/>
      <c r="J111" s="7"/>
      <c r="K111" s="3">
        <f>IF(C111="X",0,IF(D111="x",2*Tabelle2[[#This Row],[Gewicht der Fertigkeit (Seitenzahl)]],1*Tabelle2[[#This Row],[Gewicht der Fertigkeit (Seitenzahl)]]))</f>
        <v>1</v>
      </c>
      <c r="L111" s="9">
        <f t="shared" si="90"/>
        <v>5.6980056980057009E-3</v>
      </c>
      <c r="M111" s="9">
        <f t="shared" si="83"/>
        <v>85.185185185185205</v>
      </c>
      <c r="N111" s="3">
        <f t="shared" si="81"/>
        <v>1</v>
      </c>
      <c r="O111" s="9">
        <f t="shared" si="91"/>
        <v>5.6980056980057009E-3</v>
      </c>
      <c r="P111" s="9">
        <f t="shared" ca="1" si="92"/>
        <v>1.3846153846153852</v>
      </c>
      <c r="Q111" s="9">
        <f t="shared" ca="1" si="94"/>
        <v>165.60000000000011</v>
      </c>
      <c r="R111" s="10">
        <f t="shared" ca="1" si="93"/>
        <v>0</v>
      </c>
      <c r="S111" s="44">
        <v>1</v>
      </c>
      <c r="T111" s="14"/>
      <c r="U111" s="14"/>
      <c r="AA111" s="14" t="str">
        <f t="shared" si="82"/>
        <v/>
      </c>
    </row>
    <row r="112" spans="1:27" ht="30" x14ac:dyDescent="0.25">
      <c r="A112" s="6">
        <v>97</v>
      </c>
      <c r="B112" s="34" t="s">
        <v>129</v>
      </c>
      <c r="C112" s="7"/>
      <c r="D112" s="7"/>
      <c r="E112" s="40">
        <f t="shared" si="78"/>
        <v>0.78347578347578384</v>
      </c>
      <c r="F112" s="2">
        <f t="shared" si="79"/>
        <v>43916.968660968661</v>
      </c>
      <c r="G112" s="2">
        <f t="shared" ca="1" si="80"/>
        <v>43880.123076923075</v>
      </c>
      <c r="H112" s="8"/>
      <c r="I112" s="8"/>
      <c r="J112" s="7"/>
      <c r="K112" s="3">
        <f>IF(C112="X",0,IF(D112="x",2*Tabelle2[[#This Row],[Gewicht der Fertigkeit (Seitenzahl)]],1*Tabelle2[[#This Row],[Gewicht der Fertigkeit (Seitenzahl)]]))</f>
        <v>1.1000000000000001</v>
      </c>
      <c r="L112" s="9">
        <f t="shared" si="90"/>
        <v>6.267806267806271E-3</v>
      </c>
      <c r="M112" s="9">
        <f t="shared" si="83"/>
        <v>85.968660968660984</v>
      </c>
      <c r="N112" s="3">
        <f t="shared" si="81"/>
        <v>1.1000000000000001</v>
      </c>
      <c r="O112" s="9">
        <f t="shared" si="91"/>
        <v>6.267806267806271E-3</v>
      </c>
      <c r="P112" s="9">
        <f t="shared" ca="1" si="92"/>
        <v>1.5230769230769239</v>
      </c>
      <c r="Q112" s="9">
        <f t="shared" ref="Q112:Q116" ca="1" si="95">+P112+Q111</f>
        <v>167.12307692307704</v>
      </c>
      <c r="R112" s="10">
        <f t="shared" ca="1" si="93"/>
        <v>0</v>
      </c>
      <c r="S112" s="44">
        <v>1.1000000000000001</v>
      </c>
      <c r="T112" s="14"/>
      <c r="U112" s="14"/>
      <c r="AA112" s="14" t="str">
        <f t="shared" si="82"/>
        <v/>
      </c>
    </row>
    <row r="113" spans="1:27" x14ac:dyDescent="0.25">
      <c r="A113" s="6">
        <v>98</v>
      </c>
      <c r="B113" s="34" t="s">
        <v>110</v>
      </c>
      <c r="C113" s="7"/>
      <c r="D113" s="7"/>
      <c r="E113" s="40">
        <f t="shared" si="78"/>
        <v>0.99715099715099764</v>
      </c>
      <c r="F113" s="2">
        <f t="shared" si="79"/>
        <v>43917.965811965812</v>
      </c>
      <c r="G113" s="2">
        <f t="shared" ca="1" si="80"/>
        <v>43882.061538461538</v>
      </c>
      <c r="H113" s="8"/>
      <c r="I113" s="8"/>
      <c r="J113" s="7"/>
      <c r="K113" s="3">
        <f>IF(C113="X",0,IF(D113="x",2*Tabelle2[[#This Row],[Gewicht der Fertigkeit (Seitenzahl)]],1*Tabelle2[[#This Row],[Gewicht der Fertigkeit (Seitenzahl)]]))</f>
        <v>1.4</v>
      </c>
      <c r="L113" s="9">
        <f t="shared" si="90"/>
        <v>7.9772079772079812E-3</v>
      </c>
      <c r="M113" s="9">
        <f t="shared" si="83"/>
        <v>86.96581196581198</v>
      </c>
      <c r="N113" s="3">
        <f t="shared" si="81"/>
        <v>1.4</v>
      </c>
      <c r="O113" s="9">
        <f t="shared" si="91"/>
        <v>7.9772079772079812E-3</v>
      </c>
      <c r="P113" s="9">
        <f t="shared" ref="P113:P114" ca="1" si="96">$C$8*O113</f>
        <v>1.9384615384615393</v>
      </c>
      <c r="Q113" s="9">
        <f t="shared" ca="1" si="95"/>
        <v>169.06153846153859</v>
      </c>
      <c r="R113" s="10">
        <f t="shared" ref="R113:R114" ca="1" si="97">IF($C$3&gt;$C$4+M113,1,0)</f>
        <v>0</v>
      </c>
      <c r="S113" s="44">
        <v>1.4</v>
      </c>
      <c r="T113" s="14"/>
      <c r="U113" s="14"/>
      <c r="AA113" s="14" t="str">
        <f t="shared" si="82"/>
        <v/>
      </c>
    </row>
    <row r="114" spans="1:27" x14ac:dyDescent="0.25">
      <c r="A114" s="6">
        <v>99</v>
      </c>
      <c r="B114" s="34" t="s">
        <v>111</v>
      </c>
      <c r="C114" s="7"/>
      <c r="D114" s="7"/>
      <c r="E114" s="40">
        <f t="shared" si="78"/>
        <v>1.3532763532763539</v>
      </c>
      <c r="F114" s="2">
        <f t="shared" si="79"/>
        <v>43919.319088319091</v>
      </c>
      <c r="G114" s="2">
        <f t="shared" ca="1" si="80"/>
        <v>43884.692307692305</v>
      </c>
      <c r="H114" s="8"/>
      <c r="I114" s="8"/>
      <c r="J114" s="7"/>
      <c r="K114" s="3">
        <f>IF(C114="X",0,IF(D114="x",2*Tabelle2[[#This Row],[Gewicht der Fertigkeit (Seitenzahl)]],1*Tabelle2[[#This Row],[Gewicht der Fertigkeit (Seitenzahl)]]))</f>
        <v>1.9</v>
      </c>
      <c r="L114" s="9">
        <f t="shared" si="90"/>
        <v>1.0826210826210832E-2</v>
      </c>
      <c r="M114" s="9">
        <f t="shared" si="83"/>
        <v>88.319088319088337</v>
      </c>
      <c r="N114" s="3">
        <f t="shared" si="81"/>
        <v>1.9</v>
      </c>
      <c r="O114" s="9">
        <f t="shared" si="91"/>
        <v>1.0826210826210832E-2</v>
      </c>
      <c r="P114" s="9">
        <f t="shared" ca="1" si="96"/>
        <v>2.6307692307692321</v>
      </c>
      <c r="Q114" s="9">
        <f t="shared" ca="1" si="95"/>
        <v>171.69230769230782</v>
      </c>
      <c r="R114" s="10">
        <f t="shared" ca="1" si="97"/>
        <v>0</v>
      </c>
      <c r="S114" s="44">
        <v>1.9</v>
      </c>
      <c r="T114" s="14"/>
      <c r="U114" s="14"/>
      <c r="AA114" s="14" t="str">
        <f t="shared" si="82"/>
        <v/>
      </c>
    </row>
    <row r="115" spans="1:27" ht="30" x14ac:dyDescent="0.25">
      <c r="A115" s="6">
        <v>100</v>
      </c>
      <c r="B115" s="34" t="s">
        <v>112</v>
      </c>
      <c r="C115" s="7"/>
      <c r="D115" s="7"/>
      <c r="E115" s="40">
        <f t="shared" si="78"/>
        <v>1.2108262108262113</v>
      </c>
      <c r="F115" s="2">
        <f t="shared" si="79"/>
        <v>43920.529914529914</v>
      </c>
      <c r="G115" s="2">
        <f t="shared" ca="1" si="80"/>
        <v>43887.046153846153</v>
      </c>
      <c r="H115" s="8"/>
      <c r="I115" s="8"/>
      <c r="J115" s="7"/>
      <c r="K115" s="3">
        <f>IF(C115="X",0,IF(D115="x",2*Tabelle2[[#This Row],[Gewicht der Fertigkeit (Seitenzahl)]],1*Tabelle2[[#This Row],[Gewicht der Fertigkeit (Seitenzahl)]]))</f>
        <v>1.7</v>
      </c>
      <c r="L115" s="9">
        <f t="shared" si="90"/>
        <v>9.6866096866096915E-3</v>
      </c>
      <c r="M115" s="9">
        <f t="shared" si="83"/>
        <v>89.529914529914549</v>
      </c>
      <c r="N115" s="3">
        <f t="shared" si="81"/>
        <v>1.7</v>
      </c>
      <c r="O115" s="9">
        <f t="shared" si="91"/>
        <v>9.6866096866096915E-3</v>
      </c>
      <c r="P115" s="9">
        <f t="shared" ref="P115" ca="1" si="98">$C$8*O115</f>
        <v>2.3538461538461553</v>
      </c>
      <c r="Q115" s="9">
        <f t="shared" ca="1" si="95"/>
        <v>174.04615384615397</v>
      </c>
      <c r="R115" s="10">
        <f t="shared" ref="R115" ca="1" si="99">IF($C$3&gt;$C$4+M115,1,0)</f>
        <v>0</v>
      </c>
      <c r="S115" s="44">
        <v>1.7</v>
      </c>
      <c r="T115" s="14"/>
      <c r="U115" s="14"/>
      <c r="AA115" s="14" t="str">
        <f t="shared" si="82"/>
        <v/>
      </c>
    </row>
    <row r="116" spans="1:27" ht="30" x14ac:dyDescent="0.25">
      <c r="A116" s="6">
        <v>101</v>
      </c>
      <c r="B116" s="31" t="s">
        <v>130</v>
      </c>
      <c r="C116" s="7"/>
      <c r="D116" s="7"/>
      <c r="E116" s="40">
        <f t="shared" si="78"/>
        <v>1.5669515669515677</v>
      </c>
      <c r="F116" s="2">
        <f t="shared" si="79"/>
        <v>43922.096866096865</v>
      </c>
      <c r="G116" s="2">
        <f t="shared" ca="1" si="80"/>
        <v>43890.092307692306</v>
      </c>
      <c r="H116" s="8"/>
      <c r="I116" s="8"/>
      <c r="J116" s="7"/>
      <c r="K116" s="3">
        <f>IF(C116="X",0,IF(D116="x",2*Tabelle2[[#This Row],[Gewicht der Fertigkeit (Seitenzahl)]],1*Tabelle2[[#This Row],[Gewicht der Fertigkeit (Seitenzahl)]]))</f>
        <v>2.2000000000000002</v>
      </c>
      <c r="L116" s="9">
        <f t="shared" si="90"/>
        <v>1.2535612535612542E-2</v>
      </c>
      <c r="M116" s="9">
        <f t="shared" si="83"/>
        <v>91.096866096866123</v>
      </c>
      <c r="N116" s="3">
        <f t="shared" si="81"/>
        <v>2.2000000000000002</v>
      </c>
      <c r="O116" s="9">
        <f t="shared" si="91"/>
        <v>1.2535612535612542E-2</v>
      </c>
      <c r="P116" s="9">
        <f t="shared" ca="1" si="6"/>
        <v>3.0461538461538478</v>
      </c>
      <c r="Q116" s="9">
        <f t="shared" ca="1" si="95"/>
        <v>177.09230769230783</v>
      </c>
      <c r="R116" s="10">
        <f t="shared" ca="1" si="7"/>
        <v>0</v>
      </c>
      <c r="S116" s="44">
        <v>2.2000000000000002</v>
      </c>
      <c r="T116" s="14"/>
      <c r="U116" s="14"/>
      <c r="AA116" s="14" t="str">
        <f t="shared" si="82"/>
        <v/>
      </c>
    </row>
    <row r="117" spans="1:27" ht="30" x14ac:dyDescent="0.25">
      <c r="A117" s="6">
        <v>102</v>
      </c>
      <c r="B117" s="31" t="s">
        <v>152</v>
      </c>
      <c r="C117" s="7"/>
      <c r="D117" s="7"/>
      <c r="E117" s="40">
        <f t="shared" si="78"/>
        <v>2.9202279202279211</v>
      </c>
      <c r="F117" s="2">
        <f t="shared" si="79"/>
        <v>43925.017094017094</v>
      </c>
      <c r="G117" s="2">
        <f t="shared" ca="1" si="80"/>
        <v>43895.769230769234</v>
      </c>
      <c r="H117" s="8"/>
      <c r="I117" s="8"/>
      <c r="J117" s="7"/>
      <c r="K117" s="3">
        <f>IF(C117="X",0,IF(D117="x",2*Tabelle2[[#This Row],[Gewicht der Fertigkeit (Seitenzahl)]],1*Tabelle2[[#This Row],[Gewicht der Fertigkeit (Seitenzahl)]]))</f>
        <v>4.0999999999999996</v>
      </c>
      <c r="L117" s="9">
        <f t="shared" si="90"/>
        <v>2.336182336182337E-2</v>
      </c>
      <c r="M117" s="9">
        <f t="shared" si="83"/>
        <v>94.017094017094038</v>
      </c>
      <c r="N117" s="3">
        <f t="shared" si="81"/>
        <v>4.0999999999999996</v>
      </c>
      <c r="O117" s="9">
        <f t="shared" si="91"/>
        <v>2.336182336182337E-2</v>
      </c>
      <c r="P117" s="9">
        <f t="shared" ca="1" si="6"/>
        <v>5.676923076923079</v>
      </c>
      <c r="Q117" s="9">
        <f t="shared" ca="1" si="10"/>
        <v>182.76923076923092</v>
      </c>
      <c r="R117" s="10">
        <f t="shared" ca="1" si="7"/>
        <v>0</v>
      </c>
      <c r="S117" s="44">
        <v>4.0999999999999996</v>
      </c>
      <c r="T117" s="14"/>
      <c r="U117" s="14"/>
      <c r="AA117" s="14" t="str">
        <f t="shared" si="82"/>
        <v/>
      </c>
    </row>
    <row r="118" spans="1:27" x14ac:dyDescent="0.25">
      <c r="A118" s="6">
        <v>103</v>
      </c>
      <c r="B118" s="31" t="s">
        <v>187</v>
      </c>
      <c r="C118" s="7"/>
      <c r="D118" s="7"/>
      <c r="E118" s="40">
        <f t="shared" si="78"/>
        <v>0.71225071225071257</v>
      </c>
      <c r="F118" s="2">
        <f t="shared" si="79"/>
        <v>43925.729344729341</v>
      </c>
      <c r="G118" s="2">
        <f t="shared" ca="1" si="80"/>
        <v>43897.153846153844</v>
      </c>
      <c r="H118" s="8"/>
      <c r="I118" s="8"/>
      <c r="J118" s="7"/>
      <c r="K118" s="3">
        <f>IF(C118="X",0,IF(D118="x",2*Tabelle2[[#This Row],[Gewicht der Fertigkeit (Seitenzahl)]],1*Tabelle2[[#This Row],[Gewicht der Fertigkeit (Seitenzahl)]]))</f>
        <v>1</v>
      </c>
      <c r="L118" s="9">
        <f t="shared" si="90"/>
        <v>5.6980056980057009E-3</v>
      </c>
      <c r="M118" s="9">
        <f t="shared" si="83"/>
        <v>94.729344729344746</v>
      </c>
      <c r="N118" s="3">
        <f t="shared" si="81"/>
        <v>1</v>
      </c>
      <c r="O118" s="9">
        <f t="shared" si="91"/>
        <v>5.6980056980057009E-3</v>
      </c>
      <c r="P118" s="9">
        <f t="shared" ca="1" si="6"/>
        <v>1.3846153846153852</v>
      </c>
      <c r="Q118" s="9">
        <f t="shared" ca="1" si="10"/>
        <v>184.1538461538463</v>
      </c>
      <c r="R118" s="10">
        <f t="shared" ca="1" si="7"/>
        <v>0</v>
      </c>
      <c r="S118" s="44">
        <v>1</v>
      </c>
      <c r="T118" s="14"/>
      <c r="U118" s="14"/>
      <c r="AA118" s="14" t="str">
        <f t="shared" si="82"/>
        <v/>
      </c>
    </row>
    <row r="119" spans="1:27" x14ac:dyDescent="0.25">
      <c r="A119" s="6">
        <v>104</v>
      </c>
      <c r="B119" s="34" t="s">
        <v>113</v>
      </c>
      <c r="C119" s="7"/>
      <c r="D119" s="7"/>
      <c r="E119" s="40">
        <f t="shared" ref="E119:E133" si="100">$C$6*L119</f>
        <v>1.5669515669515677</v>
      </c>
      <c r="F119" s="2">
        <f t="shared" ref="F119:F133" si="101">IF(E119&gt;0,C$4+M119,"")</f>
        <v>43927.296296296299</v>
      </c>
      <c r="G119" s="2">
        <f t="shared" ref="G119:G133" ca="1" si="102">IF(P119&gt;0,C$3+Q119,"")</f>
        <v>43900.2</v>
      </c>
      <c r="H119" s="8"/>
      <c r="I119" s="8"/>
      <c r="J119" s="7"/>
      <c r="K119" s="3">
        <f>IF(C119="X",0,IF(D119="x",2*Tabelle2[[#This Row],[Gewicht der Fertigkeit (Seitenzahl)]],1*Tabelle2[[#This Row],[Gewicht der Fertigkeit (Seitenzahl)]]))</f>
        <v>2.2000000000000002</v>
      </c>
      <c r="L119" s="9">
        <f t="shared" si="90"/>
        <v>1.2535612535612542E-2</v>
      </c>
      <c r="M119" s="9">
        <f>+E119+M118</f>
        <v>96.296296296296319</v>
      </c>
      <c r="N119" s="3">
        <f t="shared" ref="N119:N133" si="103">IF(J119="X",0,K119)</f>
        <v>2.2000000000000002</v>
      </c>
      <c r="O119" s="9">
        <f t="shared" si="91"/>
        <v>1.2535612535612542E-2</v>
      </c>
      <c r="P119" s="9">
        <f t="shared" ref="P119:P133" ca="1" si="104">$C$8*O119</f>
        <v>3.0461538461538478</v>
      </c>
      <c r="Q119" s="9">
        <f ca="1">+P119+Q118</f>
        <v>187.20000000000016</v>
      </c>
      <c r="R119" s="10">
        <f t="shared" ref="R119:R133" ca="1" si="105">IF($C$3&gt;$C$4+M119,1,0)</f>
        <v>0</v>
      </c>
      <c r="S119" s="44">
        <v>2.2000000000000002</v>
      </c>
      <c r="T119" s="14"/>
      <c r="U119" s="14"/>
      <c r="AA119" s="14" t="str">
        <f t="shared" si="82"/>
        <v/>
      </c>
    </row>
    <row r="120" spans="1:27" x14ac:dyDescent="0.25">
      <c r="A120" s="6">
        <v>105</v>
      </c>
      <c r="B120" s="31" t="s">
        <v>114</v>
      </c>
      <c r="C120" s="7"/>
      <c r="D120" s="7"/>
      <c r="E120" s="40">
        <f t="shared" si="100"/>
        <v>1.7094017094017102</v>
      </c>
      <c r="F120" s="2">
        <f t="shared" si="101"/>
        <v>43929.005698005698</v>
      </c>
      <c r="G120" s="2">
        <f t="shared" ca="1" si="102"/>
        <v>43903.523076923077</v>
      </c>
      <c r="H120" s="8"/>
      <c r="I120" s="8"/>
      <c r="J120" s="7"/>
      <c r="K120" s="3">
        <f>IF(C120="X",0,IF(D120="x",2*Tabelle2[[#This Row],[Gewicht der Fertigkeit (Seitenzahl)]],1*Tabelle2[[#This Row],[Gewicht der Fertigkeit (Seitenzahl)]]))</f>
        <v>2.4</v>
      </c>
      <c r="L120" s="9">
        <f t="shared" si="90"/>
        <v>1.3675213675213682E-2</v>
      </c>
      <c r="M120" s="9">
        <f>+E120+M119</f>
        <v>98.005698005698022</v>
      </c>
      <c r="N120" s="3">
        <f t="shared" si="103"/>
        <v>2.4</v>
      </c>
      <c r="O120" s="9">
        <f t="shared" si="91"/>
        <v>1.3675213675213682E-2</v>
      </c>
      <c r="P120" s="9">
        <f t="shared" ca="1" si="104"/>
        <v>3.3230769230769246</v>
      </c>
      <c r="Q120" s="9">
        <f t="shared" ref="Q120:Q134" ca="1" si="106">+P120+Q119</f>
        <v>190.52307692307707</v>
      </c>
      <c r="R120" s="10">
        <f t="shared" ca="1" si="105"/>
        <v>0</v>
      </c>
      <c r="S120" s="44">
        <v>2.4</v>
      </c>
      <c r="T120" s="14"/>
      <c r="U120" s="14"/>
      <c r="AA120" s="14" t="str">
        <f t="shared" si="82"/>
        <v/>
      </c>
    </row>
    <row r="121" spans="1:27" x14ac:dyDescent="0.25">
      <c r="A121" s="6">
        <v>106</v>
      </c>
      <c r="B121" s="31" t="s">
        <v>131</v>
      </c>
      <c r="C121" s="7"/>
      <c r="D121" s="7"/>
      <c r="E121" s="40">
        <f t="shared" si="100"/>
        <v>1.7806267806267815</v>
      </c>
      <c r="F121" s="2">
        <f t="shared" si="101"/>
        <v>43930.786324786328</v>
      </c>
      <c r="G121" s="2">
        <f t="shared" ca="1" si="102"/>
        <v>43906.984615384616</v>
      </c>
      <c r="H121" s="8"/>
      <c r="I121" s="8"/>
      <c r="J121" s="7"/>
      <c r="K121" s="3">
        <f>IF(C121="X",0,IF(D121="x",2*Tabelle2[[#This Row],[Gewicht der Fertigkeit (Seitenzahl)]],1*Tabelle2[[#This Row],[Gewicht der Fertigkeit (Seitenzahl)]]))</f>
        <v>2.5</v>
      </c>
      <c r="L121" s="9">
        <f t="shared" si="90"/>
        <v>1.4245014245014252E-2</v>
      </c>
      <c r="M121" s="9">
        <f>+E121+M120</f>
        <v>99.786324786324798</v>
      </c>
      <c r="N121" s="3">
        <f t="shared" si="103"/>
        <v>2.5</v>
      </c>
      <c r="O121" s="9">
        <f t="shared" si="91"/>
        <v>1.4245014245014252E-2</v>
      </c>
      <c r="P121" s="9">
        <f t="shared" ca="1" si="104"/>
        <v>3.4615384615384635</v>
      </c>
      <c r="Q121" s="9">
        <f t="shared" ca="1" si="106"/>
        <v>193.98461538461552</v>
      </c>
      <c r="R121" s="10">
        <f t="shared" ca="1" si="105"/>
        <v>0</v>
      </c>
      <c r="S121" s="44">
        <v>2.5</v>
      </c>
      <c r="T121" s="14"/>
      <c r="U121" s="14"/>
      <c r="AA121" s="14" t="str">
        <f t="shared" si="82"/>
        <v/>
      </c>
    </row>
    <row r="122" spans="1:27" ht="30" x14ac:dyDescent="0.25">
      <c r="A122" s="6">
        <v>107</v>
      </c>
      <c r="B122" s="31" t="s">
        <v>153</v>
      </c>
      <c r="C122" s="7"/>
      <c r="D122" s="7"/>
      <c r="E122" s="40">
        <f t="shared" si="100"/>
        <v>0.85470085470085511</v>
      </c>
      <c r="F122" s="2">
        <f t="shared" si="101"/>
        <v>43931.641025641024</v>
      </c>
      <c r="G122" s="2">
        <f t="shared" ca="1" si="102"/>
        <v>43908.646153846152</v>
      </c>
      <c r="H122" s="8"/>
      <c r="I122" s="8"/>
      <c r="J122" s="7"/>
      <c r="K122" s="3">
        <f>IF(C122="X",0,IF(D122="x",2*Tabelle2[[#This Row],[Gewicht der Fertigkeit (Seitenzahl)]],1*Tabelle2[[#This Row],[Gewicht der Fertigkeit (Seitenzahl)]]))</f>
        <v>1.2</v>
      </c>
      <c r="L122" s="9">
        <f t="shared" si="90"/>
        <v>6.8376068376068411E-3</v>
      </c>
      <c r="M122" s="9">
        <f>+E122+M121</f>
        <v>100.64102564102565</v>
      </c>
      <c r="N122" s="3">
        <f t="shared" si="103"/>
        <v>1.2</v>
      </c>
      <c r="O122" s="9">
        <f t="shared" si="91"/>
        <v>6.8376068376068411E-3</v>
      </c>
      <c r="P122" s="9">
        <f t="shared" ca="1" si="104"/>
        <v>1.6615384615384623</v>
      </c>
      <c r="Q122" s="9">
        <f t="shared" ca="1" si="106"/>
        <v>195.64615384615399</v>
      </c>
      <c r="R122" s="10">
        <f t="shared" ca="1" si="105"/>
        <v>0</v>
      </c>
      <c r="S122" s="44">
        <v>1.2</v>
      </c>
      <c r="T122" s="14"/>
      <c r="U122" s="14"/>
      <c r="AA122" s="14" t="str">
        <f t="shared" si="82"/>
        <v/>
      </c>
    </row>
    <row r="123" spans="1:27" ht="30" x14ac:dyDescent="0.25">
      <c r="A123" s="6">
        <v>108</v>
      </c>
      <c r="B123" s="31" t="s">
        <v>132</v>
      </c>
      <c r="C123" s="7"/>
      <c r="D123" s="7"/>
      <c r="E123" s="40">
        <f t="shared" si="100"/>
        <v>2.136752136752138</v>
      </c>
      <c r="F123" s="2">
        <f t="shared" si="101"/>
        <v>43933.777777777781</v>
      </c>
      <c r="G123" s="2">
        <f t="shared" ca="1" si="102"/>
        <v>43912.800000000003</v>
      </c>
      <c r="H123" s="8"/>
      <c r="I123" s="8"/>
      <c r="J123" s="7"/>
      <c r="K123" s="3">
        <f>IF(C123="X",0,IF(D123="x",2*Tabelle2[[#This Row],[Gewicht der Fertigkeit (Seitenzahl)]],1*Tabelle2[[#This Row],[Gewicht der Fertigkeit (Seitenzahl)]]))</f>
        <v>3</v>
      </c>
      <c r="L123" s="9">
        <f t="shared" si="90"/>
        <v>1.7094017094017103E-2</v>
      </c>
      <c r="M123" s="9">
        <f t="shared" ref="M123:M134" si="107">+E123+M122</f>
        <v>102.77777777777779</v>
      </c>
      <c r="N123" s="3">
        <f t="shared" si="103"/>
        <v>3</v>
      </c>
      <c r="O123" s="9">
        <f t="shared" si="91"/>
        <v>1.7094017094017103E-2</v>
      </c>
      <c r="P123" s="9">
        <f t="shared" ca="1" si="104"/>
        <v>4.153846153846156</v>
      </c>
      <c r="Q123" s="9">
        <f t="shared" ca="1" si="106"/>
        <v>199.80000000000015</v>
      </c>
      <c r="R123" s="10">
        <f t="shared" ca="1" si="105"/>
        <v>0</v>
      </c>
      <c r="S123" s="44">
        <v>3</v>
      </c>
      <c r="T123" s="14"/>
      <c r="U123" s="14"/>
      <c r="AA123" s="14" t="str">
        <f t="shared" si="82"/>
        <v/>
      </c>
    </row>
    <row r="124" spans="1:27" ht="30" x14ac:dyDescent="0.25">
      <c r="A124" s="6">
        <v>109</v>
      </c>
      <c r="B124" s="31" t="s">
        <v>133</v>
      </c>
      <c r="C124" s="7"/>
      <c r="D124" s="7"/>
      <c r="E124" s="40">
        <f t="shared" si="100"/>
        <v>0.78347578347578384</v>
      </c>
      <c r="F124" s="2">
        <f t="shared" si="101"/>
        <v>43934.561253561253</v>
      </c>
      <c r="G124" s="2">
        <f t="shared" ca="1" si="102"/>
        <v>43914.323076923079</v>
      </c>
      <c r="H124" s="8"/>
      <c r="I124" s="8"/>
      <c r="J124" s="7"/>
      <c r="K124" s="3">
        <f>IF(C124="X",0,IF(D124="x",2*Tabelle2[[#This Row],[Gewicht der Fertigkeit (Seitenzahl)]],1*Tabelle2[[#This Row],[Gewicht der Fertigkeit (Seitenzahl)]]))</f>
        <v>1.1000000000000001</v>
      </c>
      <c r="L124" s="9">
        <f t="shared" si="90"/>
        <v>6.267806267806271E-3</v>
      </c>
      <c r="M124" s="9">
        <f t="shared" si="107"/>
        <v>103.56125356125357</v>
      </c>
      <c r="N124" s="3">
        <f t="shared" si="103"/>
        <v>1.1000000000000001</v>
      </c>
      <c r="O124" s="9">
        <f t="shared" si="91"/>
        <v>6.267806267806271E-3</v>
      </c>
      <c r="P124" s="9">
        <f t="shared" ca="1" si="104"/>
        <v>1.5230769230769239</v>
      </c>
      <c r="Q124" s="9">
        <f t="shared" ca="1" si="106"/>
        <v>201.32307692307708</v>
      </c>
      <c r="R124" s="10">
        <f t="shared" ca="1" si="105"/>
        <v>0</v>
      </c>
      <c r="S124" s="44">
        <v>1.1000000000000001</v>
      </c>
      <c r="T124" s="14"/>
      <c r="U124" s="14"/>
      <c r="AA124" s="14" t="str">
        <f t="shared" si="82"/>
        <v/>
      </c>
    </row>
    <row r="125" spans="1:27" ht="30" x14ac:dyDescent="0.25">
      <c r="A125" s="6">
        <v>110</v>
      </c>
      <c r="B125" s="31" t="s">
        <v>134</v>
      </c>
      <c r="C125" s="7"/>
      <c r="D125" s="7"/>
      <c r="E125" s="40">
        <f t="shared" si="100"/>
        <v>1.8518518518518527</v>
      </c>
      <c r="F125" s="2">
        <f t="shared" si="101"/>
        <v>43936.413105413107</v>
      </c>
      <c r="G125" s="2">
        <f t="shared" ca="1" si="102"/>
        <v>43917.923076923078</v>
      </c>
      <c r="H125" s="8"/>
      <c r="I125" s="8"/>
      <c r="J125" s="7"/>
      <c r="K125" s="3">
        <f>IF(C125="X",0,IF(D125="x",2*Tabelle2[[#This Row],[Gewicht der Fertigkeit (Seitenzahl)]],1*Tabelle2[[#This Row],[Gewicht der Fertigkeit (Seitenzahl)]]))</f>
        <v>2.6</v>
      </c>
      <c r="L125" s="9">
        <f t="shared" si="90"/>
        <v>1.4814814814814822E-2</v>
      </c>
      <c r="M125" s="9">
        <f t="shared" si="107"/>
        <v>105.41310541310541</v>
      </c>
      <c r="N125" s="3">
        <f t="shared" si="103"/>
        <v>2.6</v>
      </c>
      <c r="O125" s="9">
        <f t="shared" si="91"/>
        <v>1.4814814814814822E-2</v>
      </c>
      <c r="P125" s="9">
        <f t="shared" ca="1" si="104"/>
        <v>3.6000000000000019</v>
      </c>
      <c r="Q125" s="9">
        <f t="shared" ca="1" si="106"/>
        <v>204.92307692307708</v>
      </c>
      <c r="R125" s="10">
        <f t="shared" ca="1" si="105"/>
        <v>0</v>
      </c>
      <c r="S125" s="44">
        <v>2.6</v>
      </c>
      <c r="T125" s="14"/>
      <c r="U125" s="14"/>
      <c r="AA125" s="14" t="str">
        <f t="shared" si="82"/>
        <v/>
      </c>
    </row>
    <row r="126" spans="1:27" ht="30" x14ac:dyDescent="0.25">
      <c r="A126" s="6">
        <v>111</v>
      </c>
      <c r="B126" s="31" t="s">
        <v>135</v>
      </c>
      <c r="C126" s="7"/>
      <c r="D126" s="7"/>
      <c r="E126" s="40">
        <f t="shared" si="100"/>
        <v>3.0626780626780641</v>
      </c>
      <c r="F126" s="2">
        <f t="shared" si="101"/>
        <v>43939.475783475784</v>
      </c>
      <c r="G126" s="2">
        <f t="shared" ca="1" si="102"/>
        <v>43923.876923076925</v>
      </c>
      <c r="H126" s="8"/>
      <c r="I126" s="8"/>
      <c r="J126" s="7"/>
      <c r="K126" s="3">
        <f>IF(C126="X",0,IF(D126="x",2*Tabelle2[[#This Row],[Gewicht der Fertigkeit (Seitenzahl)]],1*Tabelle2[[#This Row],[Gewicht der Fertigkeit (Seitenzahl)]]))</f>
        <v>4.3</v>
      </c>
      <c r="L126" s="9">
        <f t="shared" si="90"/>
        <v>2.4501424501424514E-2</v>
      </c>
      <c r="M126" s="9">
        <f t="shared" si="107"/>
        <v>108.47578347578347</v>
      </c>
      <c r="N126" s="3">
        <f t="shared" si="103"/>
        <v>4.3</v>
      </c>
      <c r="O126" s="9">
        <f t="shared" si="91"/>
        <v>2.4501424501424514E-2</v>
      </c>
      <c r="P126" s="9">
        <f t="shared" ca="1" si="104"/>
        <v>5.9538461538461567</v>
      </c>
      <c r="Q126" s="9">
        <f t="shared" ca="1" si="106"/>
        <v>210.87692307692322</v>
      </c>
      <c r="R126" s="10">
        <f t="shared" ca="1" si="105"/>
        <v>0</v>
      </c>
      <c r="S126" s="44">
        <v>4.3</v>
      </c>
      <c r="T126" s="14"/>
      <c r="U126" s="14"/>
      <c r="AA126" s="14" t="str">
        <f t="shared" si="82"/>
        <v/>
      </c>
    </row>
    <row r="127" spans="1:27" ht="30" x14ac:dyDescent="0.25">
      <c r="A127" s="6" t="s">
        <v>178</v>
      </c>
      <c r="B127" s="31" t="s">
        <v>181</v>
      </c>
      <c r="C127" s="7"/>
      <c r="D127" s="7"/>
      <c r="E127" s="40">
        <f t="shared" si="100"/>
        <v>1.4245014245014251</v>
      </c>
      <c r="F127" s="2">
        <f t="shared" si="101"/>
        <v>43940.900284900286</v>
      </c>
      <c r="G127" s="2">
        <f t="shared" ca="1" si="102"/>
        <v>43926.646153846152</v>
      </c>
      <c r="H127" s="8"/>
      <c r="I127" s="8"/>
      <c r="J127" s="7"/>
      <c r="K127" s="3">
        <f>IF(C127="X",0,IF(D127="x",2*Tabelle2[[#This Row],[Gewicht der Fertigkeit (Seitenzahl)]],1*Tabelle2[[#This Row],[Gewicht der Fertigkeit (Seitenzahl)]]))</f>
        <v>2</v>
      </c>
      <c r="L127" s="9">
        <f t="shared" si="90"/>
        <v>1.1396011396011402E-2</v>
      </c>
      <c r="M127" s="9">
        <f t="shared" si="107"/>
        <v>109.9002849002849</v>
      </c>
      <c r="N127" s="3">
        <f t="shared" si="103"/>
        <v>2</v>
      </c>
      <c r="O127" s="9">
        <f t="shared" si="91"/>
        <v>1.1396011396011402E-2</v>
      </c>
      <c r="P127" s="9">
        <f t="shared" ca="1" si="104"/>
        <v>2.7692307692307705</v>
      </c>
      <c r="Q127" s="9">
        <f t="shared" ca="1" si="106"/>
        <v>213.64615384615399</v>
      </c>
      <c r="R127" s="10">
        <f t="shared" ca="1" si="105"/>
        <v>0</v>
      </c>
      <c r="S127" s="44">
        <v>2</v>
      </c>
      <c r="T127" s="14"/>
      <c r="U127" s="14"/>
      <c r="AA127" s="14" t="str">
        <f t="shared" si="82"/>
        <v/>
      </c>
    </row>
    <row r="128" spans="1:27" ht="30" x14ac:dyDescent="0.25">
      <c r="A128" s="6" t="s">
        <v>179</v>
      </c>
      <c r="B128" s="31" t="s">
        <v>180</v>
      </c>
      <c r="C128" s="7"/>
      <c r="D128" s="7"/>
      <c r="E128" s="40">
        <f t="shared" si="100"/>
        <v>1.4245014245014251</v>
      </c>
      <c r="F128" s="2">
        <f t="shared" si="101"/>
        <v>43942.324786324789</v>
      </c>
      <c r="G128" s="2">
        <f t="shared" ca="1" si="102"/>
        <v>43929.415384615386</v>
      </c>
      <c r="H128" s="8"/>
      <c r="I128" s="8"/>
      <c r="J128" s="7"/>
      <c r="K128" s="3">
        <f>IF(C128="X",0,IF(D128="x",2*Tabelle2[[#This Row],[Gewicht der Fertigkeit (Seitenzahl)]],1*Tabelle2[[#This Row],[Gewicht der Fertigkeit (Seitenzahl)]]))</f>
        <v>2</v>
      </c>
      <c r="L128" s="9">
        <f t="shared" si="90"/>
        <v>1.1396011396011402E-2</v>
      </c>
      <c r="M128" s="9">
        <f t="shared" si="107"/>
        <v>111.32478632478633</v>
      </c>
      <c r="N128" s="3">
        <f t="shared" si="103"/>
        <v>2</v>
      </c>
      <c r="O128" s="9">
        <f t="shared" si="91"/>
        <v>1.1396011396011402E-2</v>
      </c>
      <c r="P128" s="9">
        <f t="shared" ca="1" si="104"/>
        <v>2.7692307692307705</v>
      </c>
      <c r="Q128" s="9">
        <f t="shared" ca="1" si="106"/>
        <v>216.41538461538477</v>
      </c>
      <c r="R128" s="10">
        <f t="shared" ca="1" si="105"/>
        <v>0</v>
      </c>
      <c r="S128" s="44">
        <v>2</v>
      </c>
      <c r="T128" s="14"/>
      <c r="U128" s="14"/>
      <c r="AA128" s="14" t="str">
        <f t="shared" si="82"/>
        <v/>
      </c>
    </row>
    <row r="129" spans="1:43" ht="30" x14ac:dyDescent="0.25">
      <c r="A129" s="6" t="s">
        <v>182</v>
      </c>
      <c r="B129" s="31" t="s">
        <v>183</v>
      </c>
      <c r="C129" s="7"/>
      <c r="D129" s="7"/>
      <c r="E129" s="40">
        <f t="shared" si="100"/>
        <v>1.2820512820512826</v>
      </c>
      <c r="F129" s="2">
        <f t="shared" si="101"/>
        <v>43943.606837606836</v>
      </c>
      <c r="G129" s="2">
        <f t="shared" ca="1" si="102"/>
        <v>43931.907692307694</v>
      </c>
      <c r="H129" s="8"/>
      <c r="I129" s="8"/>
      <c r="J129" s="7"/>
      <c r="K129" s="3">
        <f>IF(C129="X",0,IF(D129="x",2*Tabelle2[[#This Row],[Gewicht der Fertigkeit (Seitenzahl)]],1*Tabelle2[[#This Row],[Gewicht der Fertigkeit (Seitenzahl)]]))</f>
        <v>1.8</v>
      </c>
      <c r="L129" s="9">
        <f t="shared" si="90"/>
        <v>1.0256410256410262E-2</v>
      </c>
      <c r="M129" s="9">
        <f t="shared" si="107"/>
        <v>112.60683760683762</v>
      </c>
      <c r="N129" s="3">
        <f t="shared" si="103"/>
        <v>1.8</v>
      </c>
      <c r="O129" s="9">
        <f t="shared" si="91"/>
        <v>1.0256410256410262E-2</v>
      </c>
      <c r="P129" s="9">
        <f t="shared" ca="1" si="104"/>
        <v>2.4923076923076937</v>
      </c>
      <c r="Q129" s="9">
        <f t="shared" ca="1" si="106"/>
        <v>218.90769230769246</v>
      </c>
      <c r="R129" s="10">
        <f t="shared" ca="1" si="105"/>
        <v>0</v>
      </c>
      <c r="S129" s="44">
        <v>1.8</v>
      </c>
      <c r="T129" s="14"/>
      <c r="U129" s="14"/>
      <c r="AA129" s="14" t="str">
        <f t="shared" si="82"/>
        <v/>
      </c>
    </row>
    <row r="130" spans="1:43" ht="30" x14ac:dyDescent="0.25">
      <c r="A130" s="6">
        <v>113</v>
      </c>
      <c r="B130" s="31" t="s">
        <v>136</v>
      </c>
      <c r="C130" s="7"/>
      <c r="D130" s="7"/>
      <c r="E130" s="40">
        <f t="shared" si="100"/>
        <v>1.068376068376069</v>
      </c>
      <c r="F130" s="2">
        <f t="shared" si="101"/>
        <v>43944.675213675211</v>
      </c>
      <c r="G130" s="2">
        <f t="shared" ca="1" si="102"/>
        <v>43933.984615384616</v>
      </c>
      <c r="H130" s="8"/>
      <c r="I130" s="8"/>
      <c r="J130" s="7"/>
      <c r="K130" s="3">
        <f>IF(C130="X",0,IF(D130="x",2*Tabelle2[[#This Row],[Gewicht der Fertigkeit (Seitenzahl)]],1*Tabelle2[[#This Row],[Gewicht der Fertigkeit (Seitenzahl)]]))</f>
        <v>1.5</v>
      </c>
      <c r="L130" s="9">
        <f t="shared" si="90"/>
        <v>8.5470085470085513E-3</v>
      </c>
      <c r="M130" s="9">
        <f t="shared" si="107"/>
        <v>113.67521367521368</v>
      </c>
      <c r="N130" s="3">
        <f t="shared" si="103"/>
        <v>1.5</v>
      </c>
      <c r="O130" s="9">
        <f t="shared" si="91"/>
        <v>8.5470085470085513E-3</v>
      </c>
      <c r="P130" s="9">
        <f t="shared" ca="1" si="104"/>
        <v>2.076923076923078</v>
      </c>
      <c r="Q130" s="9">
        <f t="shared" ca="1" si="106"/>
        <v>220.98461538461552</v>
      </c>
      <c r="R130" s="10">
        <f t="shared" ca="1" si="105"/>
        <v>0</v>
      </c>
      <c r="S130" s="44">
        <v>1.5</v>
      </c>
      <c r="T130" s="14"/>
      <c r="U130" s="14"/>
      <c r="AA130" s="14" t="str">
        <f t="shared" si="82"/>
        <v/>
      </c>
    </row>
    <row r="131" spans="1:43" ht="30" x14ac:dyDescent="0.25">
      <c r="A131" s="6">
        <v>114</v>
      </c>
      <c r="B131" s="31" t="s">
        <v>137</v>
      </c>
      <c r="C131" s="7"/>
      <c r="D131" s="7"/>
      <c r="E131" s="40">
        <f t="shared" si="100"/>
        <v>1.1396011396011403</v>
      </c>
      <c r="F131" s="2">
        <f t="shared" si="101"/>
        <v>43945.814814814818</v>
      </c>
      <c r="G131" s="2">
        <f t="shared" ca="1" si="102"/>
        <v>43936.2</v>
      </c>
      <c r="H131" s="8"/>
      <c r="I131" s="8"/>
      <c r="J131" s="7"/>
      <c r="K131" s="3">
        <f>IF(C131="X",0,IF(D131="x",2*Tabelle2[[#This Row],[Gewicht der Fertigkeit (Seitenzahl)]],1*Tabelle2[[#This Row],[Gewicht der Fertigkeit (Seitenzahl)]]))</f>
        <v>1.6</v>
      </c>
      <c r="L131" s="9">
        <f t="shared" si="90"/>
        <v>9.1168091168091214E-3</v>
      </c>
      <c r="M131" s="9">
        <f t="shared" si="107"/>
        <v>114.81481481481482</v>
      </c>
      <c r="N131" s="3">
        <f t="shared" si="103"/>
        <v>1.6</v>
      </c>
      <c r="O131" s="9">
        <f t="shared" si="91"/>
        <v>9.1168091168091214E-3</v>
      </c>
      <c r="P131" s="9">
        <f t="shared" ca="1" si="104"/>
        <v>2.2153846153846164</v>
      </c>
      <c r="Q131" s="9">
        <f t="shared" ca="1" si="106"/>
        <v>223.20000000000013</v>
      </c>
      <c r="R131" s="10">
        <f t="shared" ca="1" si="105"/>
        <v>0</v>
      </c>
      <c r="S131" s="44">
        <v>1.6</v>
      </c>
      <c r="T131" s="14"/>
      <c r="U131" s="14"/>
      <c r="AA131" s="14" t="str">
        <f t="shared" si="82"/>
        <v/>
      </c>
    </row>
    <row r="132" spans="1:43" ht="30" x14ac:dyDescent="0.25">
      <c r="A132" s="6">
        <v>115</v>
      </c>
      <c r="B132" s="31" t="s">
        <v>138</v>
      </c>
      <c r="C132" s="7"/>
      <c r="D132" s="7"/>
      <c r="E132" s="40">
        <f t="shared" si="100"/>
        <v>1.2820512820512826</v>
      </c>
      <c r="F132" s="2">
        <f t="shared" si="101"/>
        <v>43947.096866096865</v>
      </c>
      <c r="G132" s="2">
        <f t="shared" ca="1" si="102"/>
        <v>43938.692307692305</v>
      </c>
      <c r="H132" s="8"/>
      <c r="I132" s="8"/>
      <c r="J132" s="7"/>
      <c r="K132" s="3">
        <f>IF(C132="X",0,IF(D132="x",2*Tabelle2[[#This Row],[Gewicht der Fertigkeit (Seitenzahl)]],1*Tabelle2[[#This Row],[Gewicht der Fertigkeit (Seitenzahl)]]))</f>
        <v>1.8</v>
      </c>
      <c r="L132" s="9">
        <f t="shared" si="90"/>
        <v>1.0256410256410262E-2</v>
      </c>
      <c r="M132" s="9">
        <f t="shared" si="107"/>
        <v>116.09686609686611</v>
      </c>
      <c r="N132" s="3">
        <f t="shared" si="103"/>
        <v>1.8</v>
      </c>
      <c r="O132" s="9">
        <f t="shared" si="91"/>
        <v>1.0256410256410262E-2</v>
      </c>
      <c r="P132" s="9">
        <f t="shared" ca="1" si="104"/>
        <v>2.4923076923076937</v>
      </c>
      <c r="Q132" s="9">
        <f t="shared" ca="1" si="106"/>
        <v>225.69230769230782</v>
      </c>
      <c r="R132" s="10">
        <f t="shared" ca="1" si="105"/>
        <v>0</v>
      </c>
      <c r="S132" s="44">
        <v>1.8</v>
      </c>
      <c r="T132" s="14"/>
      <c r="U132" s="14"/>
      <c r="AA132" s="14" t="str">
        <f t="shared" si="82"/>
        <v/>
      </c>
    </row>
    <row r="133" spans="1:43" ht="30" x14ac:dyDescent="0.25">
      <c r="A133" s="6">
        <v>116</v>
      </c>
      <c r="B133" s="31" t="s">
        <v>139</v>
      </c>
      <c r="C133" s="7"/>
      <c r="D133" s="7"/>
      <c r="E133" s="40">
        <f t="shared" si="100"/>
        <v>2.8490028490028503</v>
      </c>
      <c r="F133" s="2">
        <f t="shared" si="101"/>
        <v>43949.94586894587</v>
      </c>
      <c r="G133" s="2">
        <f t="shared" ca="1" si="102"/>
        <v>43944.230769230766</v>
      </c>
      <c r="H133" s="8"/>
      <c r="I133" s="8"/>
      <c r="J133" s="7"/>
      <c r="K133" s="3">
        <f>IF(C133="X",0,IF(D133="x",2*Tabelle2[[#This Row],[Gewicht der Fertigkeit (Seitenzahl)]],1*Tabelle2[[#This Row],[Gewicht der Fertigkeit (Seitenzahl)]]))</f>
        <v>4</v>
      </c>
      <c r="L133" s="9">
        <f t="shared" si="90"/>
        <v>2.2792022792022804E-2</v>
      </c>
      <c r="M133" s="9">
        <f t="shared" si="107"/>
        <v>118.94586894586895</v>
      </c>
      <c r="N133" s="3">
        <f t="shared" si="103"/>
        <v>4</v>
      </c>
      <c r="O133" s="9">
        <f t="shared" si="91"/>
        <v>2.2792022792022804E-2</v>
      </c>
      <c r="P133" s="9">
        <f t="shared" ca="1" si="104"/>
        <v>5.538461538461541</v>
      </c>
      <c r="Q133" s="9">
        <f t="shared" ca="1" si="106"/>
        <v>231.23076923076937</v>
      </c>
      <c r="R133" s="10">
        <f t="shared" ca="1" si="105"/>
        <v>0</v>
      </c>
      <c r="S133" s="44">
        <v>4</v>
      </c>
      <c r="T133" s="14"/>
      <c r="U133" s="14"/>
      <c r="AA133" s="14" t="str">
        <f t="shared" si="82"/>
        <v/>
      </c>
    </row>
    <row r="134" spans="1:43" x14ac:dyDescent="0.25">
      <c r="A134" s="6">
        <v>117</v>
      </c>
      <c r="B134" s="31" t="s">
        <v>140</v>
      </c>
      <c r="C134" s="7"/>
      <c r="D134" s="7"/>
      <c r="E134" s="40">
        <f t="shared" si="78"/>
        <v>1.4957264957264964</v>
      </c>
      <c r="F134" s="2">
        <f t="shared" si="79"/>
        <v>43951.441595441596</v>
      </c>
      <c r="G134" s="2">
        <f t="shared" ca="1" si="80"/>
        <v>43947.13846153846</v>
      </c>
      <c r="H134" s="8"/>
      <c r="I134" s="8"/>
      <c r="J134" s="7"/>
      <c r="K134" s="3">
        <f>IF(C134="X",0,IF(D134="x",2*Tabelle2[[#This Row],[Gewicht der Fertigkeit (Seitenzahl)]],1*Tabelle2[[#This Row],[Gewicht der Fertigkeit (Seitenzahl)]]))</f>
        <v>2.1</v>
      </c>
      <c r="L134" s="9">
        <f t="shared" si="90"/>
        <v>1.1965811965811972E-2</v>
      </c>
      <c r="M134" s="9">
        <f t="shared" si="107"/>
        <v>120.44159544159545</v>
      </c>
      <c r="N134" s="3">
        <f t="shared" si="81"/>
        <v>2.1</v>
      </c>
      <c r="O134" s="9">
        <f t="shared" si="91"/>
        <v>1.1965811965811972E-2</v>
      </c>
      <c r="P134" s="9">
        <f t="shared" ca="1" si="6"/>
        <v>2.9076923076923094</v>
      </c>
      <c r="Q134" s="9">
        <f t="shared" ca="1" si="106"/>
        <v>234.13846153846168</v>
      </c>
      <c r="R134" s="10">
        <f t="shared" ca="1" si="7"/>
        <v>0</v>
      </c>
      <c r="S134" s="44">
        <v>2.1</v>
      </c>
      <c r="T134" s="14"/>
      <c r="U134" s="14"/>
      <c r="AA134" s="14" t="str">
        <f t="shared" si="82"/>
        <v/>
      </c>
    </row>
    <row r="135" spans="1:43" ht="30" x14ac:dyDescent="0.25">
      <c r="A135" s="6">
        <v>118</v>
      </c>
      <c r="B135" s="31" t="s">
        <v>141</v>
      </c>
      <c r="C135" s="7"/>
      <c r="D135" s="7"/>
      <c r="E135" s="40">
        <f t="shared" si="78"/>
        <v>4.5584045584045612</v>
      </c>
      <c r="F135" s="2">
        <f t="shared" si="79"/>
        <v>43956</v>
      </c>
      <c r="G135" s="2">
        <f t="shared" ca="1" si="80"/>
        <v>43956</v>
      </c>
      <c r="H135" s="8"/>
      <c r="I135" s="8"/>
      <c r="J135" s="7"/>
      <c r="K135" s="3">
        <f>IF(C135="X",0,IF(D135="x",2*Tabelle2[[#This Row],[Gewicht der Fertigkeit (Seitenzahl)]],1*Tabelle2[[#This Row],[Gewicht der Fertigkeit (Seitenzahl)]]))</f>
        <v>6.4</v>
      </c>
      <c r="L135" s="9">
        <f t="shared" si="90"/>
        <v>3.6467236467236486E-2</v>
      </c>
      <c r="M135" s="9">
        <f t="shared" si="83"/>
        <v>125.00000000000001</v>
      </c>
      <c r="N135" s="3">
        <f t="shared" si="81"/>
        <v>6.4</v>
      </c>
      <c r="O135" s="9">
        <f t="shared" si="91"/>
        <v>3.6467236467236486E-2</v>
      </c>
      <c r="P135" s="9">
        <f t="shared" ref="P135" ca="1" si="108">$C$8*O135</f>
        <v>8.8615384615384656</v>
      </c>
      <c r="Q135" s="9">
        <f t="shared" ref="Q135" ca="1" si="109">+P135+Q134</f>
        <v>243.00000000000014</v>
      </c>
      <c r="R135" s="10">
        <f t="shared" ref="R135" ca="1" si="110">IF($C$3&gt;$C$4+M135,1,0)</f>
        <v>0</v>
      </c>
      <c r="S135" s="44">
        <v>6.4</v>
      </c>
      <c r="T135" s="14"/>
      <c r="U135" s="14"/>
      <c r="AA135" s="14" t="str">
        <f t="shared" si="82"/>
        <v/>
      </c>
    </row>
    <row r="136" spans="1:43" x14ac:dyDescent="0.25">
      <c r="G136"/>
      <c r="H136"/>
      <c r="I136"/>
      <c r="K136" s="1"/>
      <c r="L136" s="1"/>
      <c r="M136" s="1"/>
      <c r="N136" s="1"/>
      <c r="R136"/>
      <c r="S136" s="45"/>
      <c r="T136" s="14"/>
      <c r="U136" s="14"/>
    </row>
    <row r="137" spans="1:43" ht="29.25" customHeight="1" x14ac:dyDescent="0.25">
      <c r="A137" s="50" t="s">
        <v>189</v>
      </c>
      <c r="B137" s="50"/>
      <c r="C137" s="50"/>
      <c r="D137" s="50"/>
      <c r="E137" s="50"/>
      <c r="F137" s="50"/>
      <c r="G137" s="50"/>
      <c r="H137" s="50"/>
      <c r="I137" s="50"/>
      <c r="J137" s="50"/>
      <c r="K137" s="50"/>
      <c r="O137"/>
      <c r="P137"/>
      <c r="Q137"/>
      <c r="R137"/>
      <c r="S137" s="46"/>
      <c r="T137"/>
      <c r="U137"/>
      <c r="V137"/>
      <c r="W137"/>
      <c r="X137"/>
      <c r="Y137"/>
      <c r="Z137"/>
      <c r="AA137"/>
      <c r="AB137"/>
      <c r="AC137"/>
      <c r="AD137"/>
      <c r="AE137"/>
      <c r="AF137"/>
      <c r="AG137"/>
      <c r="AH137"/>
      <c r="AI137"/>
      <c r="AJ137"/>
      <c r="AK137"/>
      <c r="AL137"/>
      <c r="AM137"/>
      <c r="AN137"/>
      <c r="AO137"/>
      <c r="AP137"/>
      <c r="AQ137"/>
    </row>
    <row r="138" spans="1:43" x14ac:dyDescent="0.25">
      <c r="G138"/>
      <c r="H138"/>
      <c r="I138"/>
      <c r="K138" s="1"/>
      <c r="L138" s="1"/>
      <c r="M138" s="1"/>
      <c r="N138" s="1"/>
      <c r="R138"/>
      <c r="S138" s="45"/>
      <c r="T138" s="14"/>
      <c r="U138" s="14"/>
    </row>
    <row r="139" spans="1:43" x14ac:dyDescent="0.25">
      <c r="S139" s="45"/>
      <c r="T139" s="14"/>
      <c r="U139" s="14"/>
    </row>
    <row r="140" spans="1:43" x14ac:dyDescent="0.25">
      <c r="S140" s="45"/>
      <c r="T140" s="14"/>
      <c r="U140" s="14"/>
    </row>
    <row r="141" spans="1:43" x14ac:dyDescent="0.25">
      <c r="S141" s="45"/>
      <c r="T141" s="14"/>
      <c r="U141" s="14"/>
    </row>
    <row r="142" spans="1:43" x14ac:dyDescent="0.25">
      <c r="S142" s="45"/>
      <c r="T142" s="14"/>
      <c r="U142" s="14"/>
    </row>
    <row r="143" spans="1:43" x14ac:dyDescent="0.25">
      <c r="S143" s="45"/>
      <c r="T143" s="14"/>
      <c r="U143" s="14"/>
    </row>
    <row r="144" spans="1:43" x14ac:dyDescent="0.25">
      <c r="S144" s="45"/>
      <c r="T144" s="14"/>
      <c r="U144" s="14"/>
    </row>
    <row r="145" spans="19:21" x14ac:dyDescent="0.25">
      <c r="S145" s="45"/>
      <c r="T145" s="14"/>
      <c r="U145" s="14"/>
    </row>
    <row r="146" spans="19:21" x14ac:dyDescent="0.25">
      <c r="S146" s="45"/>
      <c r="T146" s="14"/>
      <c r="U146" s="14"/>
    </row>
    <row r="147" spans="19:21" x14ac:dyDescent="0.25">
      <c r="S147" s="45"/>
      <c r="T147" s="14"/>
      <c r="U147" s="14"/>
    </row>
    <row r="148" spans="19:21" x14ac:dyDescent="0.25">
      <c r="S148" s="45"/>
      <c r="T148" s="14"/>
      <c r="U148" s="14"/>
    </row>
  </sheetData>
  <sheetProtection selectLockedCells="1"/>
  <mergeCells count="2">
    <mergeCell ref="A137:K137"/>
    <mergeCell ref="A1:K1"/>
  </mergeCells>
  <conditionalFormatting sqref="B12:B135">
    <cfRule type="expression" dxfId="48" priority="12">
      <formula>$J12="x"</formula>
    </cfRule>
  </conditionalFormatting>
  <conditionalFormatting sqref="A12:J135">
    <cfRule type="expression" dxfId="47" priority="11">
      <formula>$K12=0</formula>
    </cfRule>
  </conditionalFormatting>
  <conditionalFormatting sqref="F12:F135">
    <cfRule type="expression" dxfId="46" priority="10">
      <formula>AND($F12&lt;$C$3,$J12&lt;&gt;"x")</formula>
    </cfRule>
  </conditionalFormatting>
  <conditionalFormatting sqref="B135">
    <cfRule type="expression" dxfId="45" priority="3">
      <formula>$J135="x"</formula>
    </cfRule>
  </conditionalFormatting>
  <conditionalFormatting sqref="A135:J135">
    <cfRule type="expression" dxfId="44" priority="2">
      <formula>$K135=0</formula>
    </cfRule>
  </conditionalFormatting>
  <dataValidations count="1">
    <dataValidation type="list" allowBlank="1" showInputMessage="1" showErrorMessage="1" sqref="C12:D135 J12:J135">
      <formula1>"x, "</formula1>
    </dataValidation>
  </dataValidations>
  <pageMargins left="0.31496062992125984" right="0.31496062992125984" top="0.78740157480314965" bottom="0.59055118110236227" header="0.31496062992125984" footer="0.31496062992125984"/>
  <pageSetup paperSize="9" scale="69" fitToHeight="20" orientation="portrait" r:id="rId1"/>
  <ignoredErrors>
    <ignoredError sqref="C8" formula="1"/>
  </ignoredError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T33"/>
  <sheetViews>
    <sheetView workbookViewId="0">
      <selection sqref="A1:AF1"/>
    </sheetView>
  </sheetViews>
  <sheetFormatPr baseColWidth="10" defaultRowHeight="15" x14ac:dyDescent="0.25"/>
  <cols>
    <col min="1" max="1" width="5" customWidth="1"/>
    <col min="2" max="2" width="35.7109375" customWidth="1"/>
    <col min="3" max="32" width="5" customWidth="1"/>
    <col min="33" max="62" width="2.28515625" hidden="1" customWidth="1"/>
    <col min="63" max="63" width="11.42578125" hidden="1" customWidth="1"/>
    <col min="64" max="64" width="14.85546875" hidden="1" customWidth="1"/>
    <col min="65" max="65" width="0" hidden="1" customWidth="1"/>
  </cols>
  <sheetData>
    <row r="1" spans="1:5688" ht="23.25" x14ac:dyDescent="0.35">
      <c r="A1" s="51" t="s">
        <v>116</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row>
    <row r="2" spans="1:5688" x14ac:dyDescent="0.25">
      <c r="A2" t="s">
        <v>29</v>
      </c>
    </row>
    <row r="3" spans="1:5688" x14ac:dyDescent="0.25">
      <c r="B3" s="35"/>
      <c r="I3" s="35"/>
    </row>
    <row r="4" spans="1:5688" x14ac:dyDescent="0.25">
      <c r="B4" s="35"/>
      <c r="C4" s="52" t="s">
        <v>117</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BL4" t="s">
        <v>28</v>
      </c>
    </row>
    <row r="5" spans="1:5688" x14ac:dyDescent="0.25">
      <c r="A5" t="s">
        <v>190</v>
      </c>
      <c r="C5" s="49"/>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BL5">
        <f>PRODUCT(BL6:BL11)</f>
        <v>0</v>
      </c>
    </row>
    <row r="6" spans="1:5688" x14ac:dyDescent="0.25">
      <c r="B6" t="s">
        <v>142</v>
      </c>
      <c r="C6" s="33">
        <v>12</v>
      </c>
      <c r="D6" s="33">
        <v>13</v>
      </c>
      <c r="E6" s="33">
        <v>14</v>
      </c>
      <c r="F6" s="33">
        <v>19</v>
      </c>
      <c r="G6" s="33">
        <v>5</v>
      </c>
      <c r="H6" s="33">
        <v>24</v>
      </c>
      <c r="I6" s="33">
        <v>26</v>
      </c>
      <c r="J6" s="33">
        <v>27</v>
      </c>
      <c r="K6" s="33">
        <v>27</v>
      </c>
      <c r="L6" s="33">
        <v>51</v>
      </c>
      <c r="M6" s="33">
        <v>56</v>
      </c>
      <c r="N6" s="33">
        <v>65</v>
      </c>
      <c r="O6" s="33">
        <v>100</v>
      </c>
      <c r="P6" s="33">
        <v>1</v>
      </c>
      <c r="Q6" s="33"/>
      <c r="R6" s="33"/>
      <c r="S6" s="33"/>
      <c r="T6" s="33"/>
      <c r="U6" s="33"/>
      <c r="AG6">
        <f>IF(C6="",1,COUNTIF(Trainingsplan!$AA$12:$AA$135,'bearbeitbare Aufgaben'!C6))</f>
        <v>0</v>
      </c>
      <c r="AH6">
        <f>IF(D6="",1,COUNTIF(Trainingsplan!$AA$12:$AA$135,'bearbeitbare Aufgaben'!D6))</f>
        <v>0</v>
      </c>
      <c r="AI6">
        <f>IF(E6="",1,COUNTIF(Trainingsplan!$AA$12:$AA$135,'bearbeitbare Aufgaben'!E6))</f>
        <v>0</v>
      </c>
      <c r="AJ6">
        <f>IF(F6="",1,COUNTIF(Trainingsplan!$AA$12:$AA$135,'bearbeitbare Aufgaben'!F6))</f>
        <v>0</v>
      </c>
      <c r="AK6">
        <f>IF(G6="",1,COUNTIF(Trainingsplan!$AA$12:$AA$135,'bearbeitbare Aufgaben'!G6))</f>
        <v>0</v>
      </c>
      <c r="AL6">
        <f>IF(H6="",1,COUNTIF(Trainingsplan!$AA$12:$AA$135,'bearbeitbare Aufgaben'!H6))</f>
        <v>0</v>
      </c>
      <c r="AM6">
        <f>IF(I6="",1,COUNTIF(Trainingsplan!$AA$12:$AA$135,'bearbeitbare Aufgaben'!I6))</f>
        <v>0</v>
      </c>
      <c r="AN6">
        <f>IF(J6="",1,COUNTIF(Trainingsplan!$AA$12:$AA$135,'bearbeitbare Aufgaben'!J6))</f>
        <v>0</v>
      </c>
      <c r="AO6">
        <f>IF(K6="",1,COUNTIF(Trainingsplan!$AA$12:$AA$135,'bearbeitbare Aufgaben'!K6))</f>
        <v>0</v>
      </c>
      <c r="AP6">
        <f>IF(L6="",1,COUNTIF(Trainingsplan!$AA$12:$AA$135,'bearbeitbare Aufgaben'!L6))</f>
        <v>0</v>
      </c>
      <c r="AQ6">
        <f>IF(M6="",1,COUNTIF(Trainingsplan!$AA$12:$AA$135,'bearbeitbare Aufgaben'!M6))</f>
        <v>0</v>
      </c>
      <c r="AR6">
        <f>IF(N6="",1,COUNTIF(Trainingsplan!$AA$12:$AA$135,'bearbeitbare Aufgaben'!N6))</f>
        <v>0</v>
      </c>
      <c r="AS6">
        <f>IF(O6="",1,COUNTIF(Trainingsplan!$AA$12:$AA$135,'bearbeitbare Aufgaben'!O6))</f>
        <v>0</v>
      </c>
      <c r="AT6">
        <f>IF(P6="",1,COUNTIF(Trainingsplan!$AA$12:$AA$135,'bearbeitbare Aufgaben'!P6))</f>
        <v>0</v>
      </c>
      <c r="AU6">
        <f>IF(Q6="",1,COUNTIF(Trainingsplan!$AA$12:$AA$135,'bearbeitbare Aufgaben'!Q6))</f>
        <v>1</v>
      </c>
      <c r="AV6">
        <f>IF(R6="",1,COUNTIF(Trainingsplan!$AA$12:$AA$135,'bearbeitbare Aufgaben'!R6))</f>
        <v>1</v>
      </c>
      <c r="AW6">
        <f>IF(S6="",1,COUNTIF(Trainingsplan!$AA$12:$AA$135,'bearbeitbare Aufgaben'!S6))</f>
        <v>1</v>
      </c>
      <c r="AX6">
        <f>IF(T6="",1,COUNTIF(Trainingsplan!$AA$12:$AA$135,'bearbeitbare Aufgaben'!T6))</f>
        <v>1</v>
      </c>
      <c r="AY6">
        <f>IF(U6="",1,COUNTIF(Trainingsplan!$AA$12:$AA$135,'bearbeitbare Aufgaben'!U6))</f>
        <v>1</v>
      </c>
      <c r="AZ6">
        <f>IF(V6="",1,COUNTIF(Trainingsplan!$AA$12:$AA$135,'bearbeitbare Aufgaben'!V6))</f>
        <v>1</v>
      </c>
      <c r="BA6">
        <f>IF(W6="",1,COUNTIF(Trainingsplan!$AA$12:$AA$135,'bearbeitbare Aufgaben'!W6))</f>
        <v>1</v>
      </c>
      <c r="BB6">
        <f>IF(X6="",1,COUNTIF(Trainingsplan!$AA$12:$AA$135,'bearbeitbare Aufgaben'!X6))</f>
        <v>1</v>
      </c>
      <c r="BC6">
        <f>IF(Y6="",1,COUNTIF(Trainingsplan!$AA$12:$AA$135,'bearbeitbare Aufgaben'!Y6))</f>
        <v>1</v>
      </c>
      <c r="BD6">
        <f>IF(Z6="",1,COUNTIF(Trainingsplan!$AA$12:$AA$135,'bearbeitbare Aufgaben'!Z6))</f>
        <v>1</v>
      </c>
      <c r="BE6">
        <f>IF(AA6="",1,COUNTIF(Trainingsplan!$AA$12:$AA$135,'bearbeitbare Aufgaben'!AA6))</f>
        <v>1</v>
      </c>
      <c r="BF6">
        <f>IF(AB6="",1,COUNTIF(Trainingsplan!$AA$12:$AA$135,'bearbeitbare Aufgaben'!AB6))</f>
        <v>1</v>
      </c>
      <c r="BG6">
        <f>IF(AC6="",1,COUNTIF(Trainingsplan!$AA$12:$AA$135,'bearbeitbare Aufgaben'!AC6))</f>
        <v>1</v>
      </c>
      <c r="BH6">
        <f>IF(AD6="",1,COUNTIF(Trainingsplan!$AA$12:$AA$135,'bearbeitbare Aufgaben'!AD6))</f>
        <v>1</v>
      </c>
      <c r="BI6">
        <f>IF(AE6="",1,COUNTIF(Trainingsplan!$AA$12:$AA$135,'bearbeitbare Aufgaben'!AE6))</f>
        <v>1</v>
      </c>
      <c r="BJ6">
        <f>IF(AF6="",1,COUNTIF(Trainingsplan!$AA$12:$AA$135,'bearbeitbare Aufgaben'!AF6))</f>
        <v>1</v>
      </c>
      <c r="BL6">
        <f>PRODUCT(AG6:BJ6)</f>
        <v>0</v>
      </c>
    </row>
    <row r="7" spans="1:5688" x14ac:dyDescent="0.25">
      <c r="B7" t="s">
        <v>143</v>
      </c>
      <c r="C7" s="33">
        <v>5</v>
      </c>
      <c r="D7" s="33">
        <v>5</v>
      </c>
      <c r="E7" s="33">
        <v>13</v>
      </c>
      <c r="F7" s="33">
        <v>22</v>
      </c>
      <c r="G7" s="33">
        <v>26</v>
      </c>
      <c r="H7" s="33">
        <v>45</v>
      </c>
      <c r="I7" s="33">
        <v>45</v>
      </c>
      <c r="J7" s="33">
        <v>14</v>
      </c>
      <c r="K7" s="33">
        <v>12</v>
      </c>
      <c r="L7" s="33">
        <v>13</v>
      </c>
      <c r="M7" s="33">
        <v>19</v>
      </c>
      <c r="N7" s="33">
        <v>5</v>
      </c>
      <c r="O7" s="33">
        <v>7</v>
      </c>
      <c r="P7" s="33"/>
      <c r="Q7" s="33"/>
      <c r="R7" s="33"/>
      <c r="S7" s="33"/>
      <c r="T7" s="33"/>
      <c r="U7" s="33"/>
      <c r="AG7">
        <f>IF(C7="",1,COUNTIF(Trainingsplan!$AA$12:$AA$135,'bearbeitbare Aufgaben'!C7))</f>
        <v>0</v>
      </c>
      <c r="AH7">
        <f>IF(D7="",1,COUNTIF(Trainingsplan!$AA$12:$AA$135,'bearbeitbare Aufgaben'!D7))</f>
        <v>0</v>
      </c>
      <c r="AI7">
        <f>IF(E7="",1,COUNTIF(Trainingsplan!$AA$12:$AA$135,'bearbeitbare Aufgaben'!E7))</f>
        <v>0</v>
      </c>
      <c r="AJ7">
        <f>IF(F7="",1,COUNTIF(Trainingsplan!$AA$12:$AA$135,'bearbeitbare Aufgaben'!F7))</f>
        <v>0</v>
      </c>
      <c r="AK7">
        <f>IF(G7="",1,COUNTIF(Trainingsplan!$AA$12:$AA$135,'bearbeitbare Aufgaben'!G7))</f>
        <v>0</v>
      </c>
      <c r="AL7">
        <f>IF(H7="",1,COUNTIF(Trainingsplan!$AA$12:$AA$135,'bearbeitbare Aufgaben'!H7))</f>
        <v>0</v>
      </c>
      <c r="AM7">
        <f>IF(I7="",1,COUNTIF(Trainingsplan!$AA$12:$AA$135,'bearbeitbare Aufgaben'!I7))</f>
        <v>0</v>
      </c>
      <c r="AN7">
        <f>IF(J7="",1,COUNTIF(Trainingsplan!$AA$12:$AA$135,'bearbeitbare Aufgaben'!J7))</f>
        <v>0</v>
      </c>
      <c r="AO7">
        <f>IF(K7="",1,COUNTIF(Trainingsplan!$AA$12:$AA$135,'bearbeitbare Aufgaben'!K7))</f>
        <v>0</v>
      </c>
      <c r="AP7">
        <f>IF(L7="",1,COUNTIF(Trainingsplan!$AA$12:$AA$135,'bearbeitbare Aufgaben'!L7))</f>
        <v>0</v>
      </c>
      <c r="AQ7">
        <f>IF(M7="",1,COUNTIF(Trainingsplan!$AA$12:$AA$135,'bearbeitbare Aufgaben'!M7))</f>
        <v>0</v>
      </c>
      <c r="AR7">
        <f>IF(N7="",1,COUNTIF(Trainingsplan!$AA$12:$AA$135,'bearbeitbare Aufgaben'!N7))</f>
        <v>0</v>
      </c>
      <c r="AS7">
        <f>IF(O7="",1,COUNTIF(Trainingsplan!$AA$12:$AA$135,'bearbeitbare Aufgaben'!O7))</f>
        <v>0</v>
      </c>
      <c r="AT7">
        <f>IF(P7="",1,COUNTIF(Trainingsplan!$AA$12:$AA$135,'bearbeitbare Aufgaben'!P7))</f>
        <v>1</v>
      </c>
      <c r="AU7">
        <f>IF(Q7="",1,COUNTIF(Trainingsplan!$AA$12:$AA$135,'bearbeitbare Aufgaben'!Q7))</f>
        <v>1</v>
      </c>
      <c r="AV7">
        <f>IF(R7="",1,COUNTIF(Trainingsplan!$AA$12:$AA$135,'bearbeitbare Aufgaben'!R7))</f>
        <v>1</v>
      </c>
      <c r="AW7">
        <f>IF(S7="",1,COUNTIF(Trainingsplan!$AA$12:$AA$135,'bearbeitbare Aufgaben'!S7))</f>
        <v>1</v>
      </c>
      <c r="AX7">
        <f>IF(T7="",1,COUNTIF(Trainingsplan!$AA$12:$AA$135,'bearbeitbare Aufgaben'!T7))</f>
        <v>1</v>
      </c>
      <c r="AY7">
        <f>IF(U7="",1,COUNTIF(Trainingsplan!$AA$12:$AA$135,'bearbeitbare Aufgaben'!U7))</f>
        <v>1</v>
      </c>
      <c r="AZ7">
        <f>IF(V7="",1,COUNTIF(Trainingsplan!$AA$12:$AA$135,'bearbeitbare Aufgaben'!V7))</f>
        <v>1</v>
      </c>
      <c r="BA7">
        <f>IF(W7="",1,COUNTIF(Trainingsplan!$AA$12:$AA$135,'bearbeitbare Aufgaben'!W7))</f>
        <v>1</v>
      </c>
      <c r="BB7">
        <f>IF(X7="",1,COUNTIF(Trainingsplan!$AA$12:$AA$135,'bearbeitbare Aufgaben'!X7))</f>
        <v>1</v>
      </c>
      <c r="BC7">
        <f>IF(Y7="",1,COUNTIF(Trainingsplan!$AA$12:$AA$135,'bearbeitbare Aufgaben'!Y7))</f>
        <v>1</v>
      </c>
      <c r="BD7">
        <f>IF(Z7="",1,COUNTIF(Trainingsplan!$AA$12:$AA$135,'bearbeitbare Aufgaben'!Z7))</f>
        <v>1</v>
      </c>
      <c r="BE7">
        <f>IF(AA7="",1,COUNTIF(Trainingsplan!$AA$12:$AA$135,'bearbeitbare Aufgaben'!AA7))</f>
        <v>1</v>
      </c>
      <c r="BF7">
        <f>IF(AB7="",1,COUNTIF(Trainingsplan!$AA$12:$AA$135,'bearbeitbare Aufgaben'!AB7))</f>
        <v>1</v>
      </c>
      <c r="BG7">
        <f>IF(AC7="",1,COUNTIF(Trainingsplan!$AA$12:$AA$135,'bearbeitbare Aufgaben'!AC7))</f>
        <v>1</v>
      </c>
      <c r="BH7">
        <f>IF(AD7="",1,COUNTIF(Trainingsplan!$AA$12:$AA$135,'bearbeitbare Aufgaben'!AD7))</f>
        <v>1</v>
      </c>
      <c r="BI7">
        <f>IF(AE7="",1,COUNTIF(Trainingsplan!$AA$12:$AA$135,'bearbeitbare Aufgaben'!AE7))</f>
        <v>1</v>
      </c>
      <c r="BJ7">
        <f>IF(AF7="",1,COUNTIF(Trainingsplan!$AA$12:$AA$135,'bearbeitbare Aufgaben'!AF7))</f>
        <v>1</v>
      </c>
      <c r="BL7">
        <f t="shared" ref="BL7:BL11" si="0">PRODUCT(AG7:BJ7)</f>
        <v>0</v>
      </c>
    </row>
    <row r="8" spans="1:5688" x14ac:dyDescent="0.25">
      <c r="B8" t="s">
        <v>144</v>
      </c>
      <c r="C8" s="33">
        <v>49</v>
      </c>
      <c r="D8" s="33">
        <v>2</v>
      </c>
      <c r="E8" s="33">
        <v>4</v>
      </c>
      <c r="F8" s="33">
        <v>9</v>
      </c>
      <c r="G8" s="33">
        <v>10</v>
      </c>
      <c r="H8" s="33">
        <v>11</v>
      </c>
      <c r="I8" s="33">
        <v>19</v>
      </c>
      <c r="J8" s="33">
        <v>49</v>
      </c>
      <c r="K8" s="33">
        <v>4</v>
      </c>
      <c r="L8" s="33">
        <v>24</v>
      </c>
      <c r="M8" s="33">
        <v>27</v>
      </c>
      <c r="N8" s="33">
        <v>28</v>
      </c>
      <c r="O8" s="33">
        <v>24</v>
      </c>
      <c r="P8" s="33">
        <v>28</v>
      </c>
      <c r="Q8" s="33">
        <v>2</v>
      </c>
      <c r="R8" s="33">
        <v>15</v>
      </c>
      <c r="S8" s="33">
        <v>2</v>
      </c>
      <c r="T8" s="33">
        <v>28</v>
      </c>
      <c r="U8" s="33">
        <v>26</v>
      </c>
      <c r="V8" s="33">
        <v>24</v>
      </c>
      <c r="W8" s="33">
        <v>16</v>
      </c>
      <c r="X8" s="33">
        <v>15</v>
      </c>
      <c r="AG8">
        <f>IF(C8="",1,COUNTIF(Trainingsplan!$AA$12:$AA$135,'bearbeitbare Aufgaben'!C8))</f>
        <v>0</v>
      </c>
      <c r="AH8">
        <f>IF(D8="",1,COUNTIF(Trainingsplan!$AA$12:$AA$135,'bearbeitbare Aufgaben'!D8))</f>
        <v>0</v>
      </c>
      <c r="AI8">
        <f>IF(E8="",1,COUNTIF(Trainingsplan!$AA$12:$AA$135,'bearbeitbare Aufgaben'!E8))</f>
        <v>0</v>
      </c>
      <c r="AJ8">
        <f>IF(F8="",1,COUNTIF(Trainingsplan!$AA$12:$AA$135,'bearbeitbare Aufgaben'!F8))</f>
        <v>0</v>
      </c>
      <c r="AK8">
        <f>IF(G8="",1,COUNTIF(Trainingsplan!$AA$12:$AA$135,'bearbeitbare Aufgaben'!G8))</f>
        <v>0</v>
      </c>
      <c r="AL8">
        <f>IF(I8="",1,COUNTIF(Trainingsplan!$AA$12:$AA$135,'bearbeitbare Aufgaben'!I8))</f>
        <v>0</v>
      </c>
      <c r="AM8">
        <f>IF(J8="",1,COUNTIF(Trainingsplan!$AA$12:$AA$135,'bearbeitbare Aufgaben'!J8))</f>
        <v>0</v>
      </c>
      <c r="AN8">
        <f>IF(K8="",1,COUNTIF(Trainingsplan!$AA$12:$AA$135,'bearbeitbare Aufgaben'!K8))</f>
        <v>0</v>
      </c>
      <c r="AO8">
        <f>IF(L8="",1,COUNTIF(Trainingsplan!$AA$12:$AA$135,'bearbeitbare Aufgaben'!L8))</f>
        <v>0</v>
      </c>
      <c r="AP8">
        <f>IF(M8="",1,COUNTIF(Trainingsplan!$AA$12:$AA$135,'bearbeitbare Aufgaben'!M8))</f>
        <v>0</v>
      </c>
      <c r="AQ8">
        <f>IF(N8="",1,COUNTIF(Trainingsplan!$AA$12:$AA$135,'bearbeitbare Aufgaben'!N8))</f>
        <v>0</v>
      </c>
      <c r="AR8">
        <f>IF(O8="",1,COUNTIF(Trainingsplan!$AA$12:$AA$135,'bearbeitbare Aufgaben'!O8))</f>
        <v>0</v>
      </c>
      <c r="AS8">
        <f>IF(P8="",1,COUNTIF(Trainingsplan!$AA$12:$AA$135,'bearbeitbare Aufgaben'!P8))</f>
        <v>0</v>
      </c>
      <c r="AT8">
        <f>IF(P8="",1,COUNTIF(Trainingsplan!$AA$12:$AA$135,'bearbeitbare Aufgaben'!P8))</f>
        <v>0</v>
      </c>
      <c r="AU8">
        <f>IF(Q8="",1,COUNTIF(Trainingsplan!$AA$12:$AA$135,'bearbeitbare Aufgaben'!Q8))</f>
        <v>0</v>
      </c>
      <c r="AV8">
        <f>IF(R8="",1,COUNTIF(Trainingsplan!$AA$12:$AA$135,'bearbeitbare Aufgaben'!R8))</f>
        <v>0</v>
      </c>
      <c r="AW8">
        <f>IF(S8="",1,COUNTIF(Trainingsplan!$AA$12:$AA$135,'bearbeitbare Aufgaben'!S8))</f>
        <v>0</v>
      </c>
      <c r="AX8">
        <f>IF(T8="",1,COUNTIF(Trainingsplan!$AA$12:$AA$135,'bearbeitbare Aufgaben'!T8))</f>
        <v>0</v>
      </c>
      <c r="AY8">
        <f>IF(U8="",1,COUNTIF(Trainingsplan!$AA$12:$AA$135,'bearbeitbare Aufgaben'!U8))</f>
        <v>0</v>
      </c>
      <c r="AZ8">
        <f>IF(V8="",1,COUNTIF(Trainingsplan!$AA$12:$AA$135,'bearbeitbare Aufgaben'!V8))</f>
        <v>0</v>
      </c>
      <c r="BA8">
        <f>IF(W8="",1,COUNTIF(Trainingsplan!$AA$12:$AA$135,'bearbeitbare Aufgaben'!W8))</f>
        <v>0</v>
      </c>
      <c r="BB8">
        <f>IF(X8="",1,COUNTIF(Trainingsplan!$AA$12:$AA$135,'bearbeitbare Aufgaben'!X8))</f>
        <v>0</v>
      </c>
      <c r="BC8">
        <f>IF(Y8="",1,COUNTIF(Trainingsplan!$AA$12:$AA$135,'bearbeitbare Aufgaben'!Y8))</f>
        <v>1</v>
      </c>
      <c r="BD8">
        <f>IF(Z8="",1,COUNTIF(Trainingsplan!$AA$12:$AA$135,'bearbeitbare Aufgaben'!Z8))</f>
        <v>1</v>
      </c>
      <c r="BE8">
        <f>IF(AA8="",1,COUNTIF(Trainingsplan!$AA$12:$AA$135,'bearbeitbare Aufgaben'!AA8))</f>
        <v>1</v>
      </c>
      <c r="BF8">
        <f>IF(AB8="",1,COUNTIF(Trainingsplan!$AA$12:$AA$135,'bearbeitbare Aufgaben'!AB8))</f>
        <v>1</v>
      </c>
      <c r="BG8">
        <f>IF(AC8="",1,COUNTIF(Trainingsplan!$AA$12:$AA$135,'bearbeitbare Aufgaben'!AC8))</f>
        <v>1</v>
      </c>
      <c r="BH8">
        <f>IF(AD8="",1,COUNTIF(Trainingsplan!$AA$12:$AA$135,'bearbeitbare Aufgaben'!AD8))</f>
        <v>1</v>
      </c>
      <c r="BI8">
        <f>IF(AE8="",1,COUNTIF(Trainingsplan!$AA$12:$AA$135,'bearbeitbare Aufgaben'!AE8))</f>
        <v>1</v>
      </c>
      <c r="BJ8">
        <f>IF(AF8="",1,COUNTIF(Trainingsplan!$AA$12:$AA$135,'bearbeitbare Aufgaben'!AF8))</f>
        <v>1</v>
      </c>
      <c r="BL8">
        <f t="shared" si="0"/>
        <v>0</v>
      </c>
    </row>
    <row r="9" spans="1:5688" x14ac:dyDescent="0.25">
      <c r="B9" t="s">
        <v>145</v>
      </c>
      <c r="C9" s="33">
        <v>61</v>
      </c>
      <c r="D9" s="33">
        <v>51</v>
      </c>
      <c r="E9" s="33">
        <v>52</v>
      </c>
      <c r="F9" s="33">
        <v>58</v>
      </c>
      <c r="G9" s="33">
        <v>74</v>
      </c>
      <c r="H9" s="33">
        <v>64</v>
      </c>
      <c r="I9" s="33">
        <v>66</v>
      </c>
      <c r="J9" s="33">
        <v>80</v>
      </c>
      <c r="K9" s="33">
        <v>62</v>
      </c>
      <c r="L9" s="33">
        <v>63</v>
      </c>
      <c r="M9" s="33">
        <v>80</v>
      </c>
      <c r="N9" s="33">
        <v>6</v>
      </c>
      <c r="O9" s="33" t="s">
        <v>165</v>
      </c>
      <c r="P9" s="33" t="s">
        <v>161</v>
      </c>
      <c r="Q9" s="33" t="s">
        <v>161</v>
      </c>
      <c r="R9" s="33" t="s">
        <v>161</v>
      </c>
      <c r="S9" s="33">
        <v>65</v>
      </c>
      <c r="T9" s="33">
        <v>58</v>
      </c>
      <c r="U9" s="33">
        <v>65</v>
      </c>
      <c r="V9" s="33">
        <v>58</v>
      </c>
      <c r="AG9">
        <f>IF(C9="",1,COUNTIF(Trainingsplan!$AA$12:$AA$135,'bearbeitbare Aufgaben'!C9))</f>
        <v>0</v>
      </c>
      <c r="AH9">
        <f>IF(D9="",1,COUNTIF(Trainingsplan!$AA$12:$AA$135,'bearbeitbare Aufgaben'!D9))</f>
        <v>0</v>
      </c>
      <c r="AI9">
        <f>IF(E9="",1,COUNTIF(Trainingsplan!$AA$12:$AA$135,'bearbeitbare Aufgaben'!E9))</f>
        <v>0</v>
      </c>
      <c r="AJ9">
        <f>IF(F9="",1,COUNTIF(Trainingsplan!$AA$12:$AA$135,'bearbeitbare Aufgaben'!F9))</f>
        <v>0</v>
      </c>
      <c r="AK9">
        <f>IF(G9="",1,COUNTIF(Trainingsplan!$AA$12:$AA$135,'bearbeitbare Aufgaben'!G9))</f>
        <v>0</v>
      </c>
      <c r="AL9">
        <f>IF(H9="",1,COUNTIF(Trainingsplan!$AA$12:$AA$135,'bearbeitbare Aufgaben'!H9))</f>
        <v>0</v>
      </c>
      <c r="AM9">
        <f>IF(I9="",1,COUNTIF(Trainingsplan!$AA$12:$AA$135,'bearbeitbare Aufgaben'!I9))</f>
        <v>0</v>
      </c>
      <c r="AN9">
        <f>IF(J9="",1,COUNTIF(Trainingsplan!$AA$12:$AA$135,'bearbeitbare Aufgaben'!J9))</f>
        <v>0</v>
      </c>
      <c r="AO9">
        <f>IF(K9="",1,COUNTIF(Trainingsplan!$AA$12:$AA$135,'bearbeitbare Aufgaben'!K9))</f>
        <v>0</v>
      </c>
      <c r="AP9">
        <f>IF(L9="",1,COUNTIF(Trainingsplan!$AA$12:$AA$135,'bearbeitbare Aufgaben'!L9))</f>
        <v>0</v>
      </c>
      <c r="AQ9">
        <f>IF(M9="",1,COUNTIF(Trainingsplan!$AA$12:$AA$135,'bearbeitbare Aufgaben'!M9))</f>
        <v>0</v>
      </c>
      <c r="AR9">
        <f>IF(N9="",1,COUNTIF(Trainingsplan!$AA$12:$AA$135,'bearbeitbare Aufgaben'!N9))</f>
        <v>0</v>
      </c>
      <c r="AS9">
        <f>IF(O9="",1,COUNTIF(Trainingsplan!$AA$12:$AA$135,'bearbeitbare Aufgaben'!O9))</f>
        <v>0</v>
      </c>
      <c r="AT9">
        <f>IF(P9="",1,COUNTIF(Trainingsplan!$AA$12:$AA$135,'bearbeitbare Aufgaben'!P9))</f>
        <v>0</v>
      </c>
      <c r="AU9">
        <f>IF(Q9="",1,COUNTIF(Trainingsplan!$AA$12:$AA$135,'bearbeitbare Aufgaben'!Q9))</f>
        <v>0</v>
      </c>
      <c r="AV9">
        <f>IF(R9="",1,COUNTIF(Trainingsplan!$AA$12:$AA$135,'bearbeitbare Aufgaben'!R9))</f>
        <v>0</v>
      </c>
      <c r="AW9">
        <f>IF(S9="",1,COUNTIF(Trainingsplan!$AA$12:$AA$135,'bearbeitbare Aufgaben'!S9))</f>
        <v>0</v>
      </c>
      <c r="AX9">
        <f>IF(T9="",1,COUNTIF(Trainingsplan!$AA$12:$AA$135,'bearbeitbare Aufgaben'!T9))</f>
        <v>0</v>
      </c>
      <c r="AY9">
        <f>IF(U9="",1,COUNTIF(Trainingsplan!$AA$12:$AA$135,'bearbeitbare Aufgaben'!U9))</f>
        <v>0</v>
      </c>
      <c r="AZ9">
        <f>IF(V9="",1,COUNTIF(Trainingsplan!$AA$12:$AA$135,'bearbeitbare Aufgaben'!V9))</f>
        <v>0</v>
      </c>
      <c r="BA9">
        <f>IF(W9="",1,COUNTIF(Trainingsplan!$AA$12:$AA$135,'bearbeitbare Aufgaben'!W9))</f>
        <v>1</v>
      </c>
      <c r="BB9">
        <f>IF(X9="",1,COUNTIF(Trainingsplan!$AA$12:$AA$135,'bearbeitbare Aufgaben'!X9))</f>
        <v>1</v>
      </c>
      <c r="BC9">
        <f>IF(Y9="",1,COUNTIF(Trainingsplan!$AA$12:$AA$135,'bearbeitbare Aufgaben'!Y9))</f>
        <v>1</v>
      </c>
      <c r="BD9">
        <f>IF(Z9="",1,COUNTIF(Trainingsplan!$AA$12:$AA$135,'bearbeitbare Aufgaben'!Z9))</f>
        <v>1</v>
      </c>
      <c r="BE9">
        <f>IF(AA9="",1,COUNTIF(Trainingsplan!$AA$12:$AA$135,'bearbeitbare Aufgaben'!AA9))</f>
        <v>1</v>
      </c>
      <c r="BF9">
        <f>IF(AB9="",1,COUNTIF(Trainingsplan!$AA$12:$AA$135,'bearbeitbare Aufgaben'!AB9))</f>
        <v>1</v>
      </c>
      <c r="BG9">
        <f>IF(AC9="",1,COUNTIF(Trainingsplan!$AA$12:$AA$135,'bearbeitbare Aufgaben'!AC9))</f>
        <v>1</v>
      </c>
      <c r="BH9">
        <f>IF(AD9="",1,COUNTIF(Trainingsplan!$AA$12:$AA$135,'bearbeitbare Aufgaben'!AD9))</f>
        <v>1</v>
      </c>
      <c r="BI9">
        <f>IF(AE9="",1,COUNTIF(Trainingsplan!$AA$12:$AA$135,'bearbeitbare Aufgaben'!AE9))</f>
        <v>1</v>
      </c>
      <c r="BJ9">
        <f>IF(AF9="",1,COUNTIF(Trainingsplan!$AA$12:$AA$135,'bearbeitbare Aufgaben'!AF9))</f>
        <v>1</v>
      </c>
      <c r="BL9">
        <f t="shared" si="0"/>
        <v>0</v>
      </c>
    </row>
    <row r="10" spans="1:5688" x14ac:dyDescent="0.25">
      <c r="B10" t="s">
        <v>146</v>
      </c>
      <c r="C10" s="33" t="s">
        <v>178</v>
      </c>
      <c r="D10" s="33">
        <v>115</v>
      </c>
      <c r="E10" s="33">
        <v>115</v>
      </c>
      <c r="F10" s="33">
        <v>115</v>
      </c>
      <c r="G10" s="33">
        <v>115</v>
      </c>
      <c r="H10" s="33">
        <v>115</v>
      </c>
      <c r="I10" s="33">
        <v>1</v>
      </c>
      <c r="J10" s="33">
        <v>115</v>
      </c>
      <c r="K10" s="33"/>
      <c r="L10" s="33"/>
      <c r="M10" s="33"/>
      <c r="N10" s="33"/>
      <c r="O10" s="33"/>
      <c r="P10" s="33"/>
      <c r="Q10" s="33"/>
      <c r="R10" s="33"/>
      <c r="S10" s="33"/>
      <c r="T10" s="33"/>
      <c r="U10" s="33"/>
      <c r="AG10">
        <f>IF(C10="",1,COUNTIF(Trainingsplan!$AA$12:$AA$135,'bearbeitbare Aufgaben'!C10))</f>
        <v>0</v>
      </c>
      <c r="AH10">
        <f>IF(D10="",1,COUNTIF(Trainingsplan!$AA$12:$AA$135,'bearbeitbare Aufgaben'!D10))</f>
        <v>0</v>
      </c>
      <c r="AI10">
        <f>IF(E10="",1,COUNTIF(Trainingsplan!$AA$12:$AA$135,'bearbeitbare Aufgaben'!E10))</f>
        <v>0</v>
      </c>
      <c r="AJ10">
        <f>IF(F10="",1,COUNTIF(Trainingsplan!$AA$12:$AA$135,'bearbeitbare Aufgaben'!F10))</f>
        <v>0</v>
      </c>
      <c r="AK10">
        <f>IF(G10="",1,COUNTIF(Trainingsplan!$AA$12:$AA$135,'bearbeitbare Aufgaben'!G10))</f>
        <v>0</v>
      </c>
      <c r="AL10">
        <f>IF(H10="",1,COUNTIF(Trainingsplan!$AA$12:$AA$135,'bearbeitbare Aufgaben'!H10))</f>
        <v>0</v>
      </c>
      <c r="AM10">
        <f>IF(I10="",1,COUNTIF(Trainingsplan!$AA$12:$AA$135,'bearbeitbare Aufgaben'!I10))</f>
        <v>0</v>
      </c>
      <c r="AN10">
        <f>IF(J10="",1,COUNTIF(Trainingsplan!$AA$12:$AA$135,'bearbeitbare Aufgaben'!J10))</f>
        <v>0</v>
      </c>
      <c r="AO10">
        <f>IF(K10="",1,COUNTIF(Trainingsplan!$AA$12:$AA$135,'bearbeitbare Aufgaben'!K10))</f>
        <v>1</v>
      </c>
      <c r="AP10">
        <f>IF(L10="",1,COUNTIF(Trainingsplan!$AA$12:$AA$135,'bearbeitbare Aufgaben'!L10))</f>
        <v>1</v>
      </c>
      <c r="AQ10">
        <f>IF(M10="",1,COUNTIF(Trainingsplan!$AA$12:$AA$135,'bearbeitbare Aufgaben'!M10))</f>
        <v>1</v>
      </c>
      <c r="AR10">
        <f>IF(N10="",1,COUNTIF(Trainingsplan!$AA$12:$AA$135,'bearbeitbare Aufgaben'!N10))</f>
        <v>1</v>
      </c>
      <c r="AS10">
        <f>IF(O10="",1,COUNTIF(Trainingsplan!$AA$12:$AA$135,'bearbeitbare Aufgaben'!O10))</f>
        <v>1</v>
      </c>
      <c r="AT10">
        <f>IF(P10="",1,COUNTIF(Trainingsplan!$AA$12:$AA$135,'bearbeitbare Aufgaben'!P10))</f>
        <v>1</v>
      </c>
      <c r="AU10">
        <f>IF(Q10="",1,COUNTIF(Trainingsplan!$AA$12:$AA$135,'bearbeitbare Aufgaben'!Q10))</f>
        <v>1</v>
      </c>
      <c r="AV10">
        <f>IF(R10="",1,COUNTIF(Trainingsplan!$AA$12:$AA$135,'bearbeitbare Aufgaben'!R10))</f>
        <v>1</v>
      </c>
      <c r="AW10">
        <f>IF(S10="",1,COUNTIF(Trainingsplan!$AA$12:$AA$135,'bearbeitbare Aufgaben'!S10))</f>
        <v>1</v>
      </c>
      <c r="AX10">
        <f>IF(T10="",1,COUNTIF(Trainingsplan!$AA$12:$AA$135,'bearbeitbare Aufgaben'!T10))</f>
        <v>1</v>
      </c>
      <c r="AY10">
        <f>IF(U10="",1,COUNTIF(Trainingsplan!$AA$12:$AA$135,'bearbeitbare Aufgaben'!U10))</f>
        <v>1</v>
      </c>
      <c r="AZ10">
        <f>IF(V10="",1,COUNTIF(Trainingsplan!$AA$12:$AA$135,'bearbeitbare Aufgaben'!V10))</f>
        <v>1</v>
      </c>
      <c r="BA10">
        <f>IF(W10="",1,COUNTIF(Trainingsplan!$AA$12:$AA$135,'bearbeitbare Aufgaben'!W10))</f>
        <v>1</v>
      </c>
      <c r="BB10">
        <f>IF(X10="",1,COUNTIF(Trainingsplan!$AA$12:$AA$135,'bearbeitbare Aufgaben'!X10))</f>
        <v>1</v>
      </c>
      <c r="BC10">
        <f>IF(Y10="",1,COUNTIF(Trainingsplan!$AA$12:$AA$135,'bearbeitbare Aufgaben'!Y10))</f>
        <v>1</v>
      </c>
      <c r="BD10">
        <f>IF(Z10="",1,COUNTIF(Trainingsplan!$AA$12:$AA$135,'bearbeitbare Aufgaben'!Z10))</f>
        <v>1</v>
      </c>
      <c r="BE10">
        <f>IF(AA10="",1,COUNTIF(Trainingsplan!$AA$12:$AA$135,'bearbeitbare Aufgaben'!AA10))</f>
        <v>1</v>
      </c>
      <c r="BF10">
        <f>IF(AB10="",1,COUNTIF(Trainingsplan!$AA$12:$AA$135,'bearbeitbare Aufgaben'!AB10))</f>
        <v>1</v>
      </c>
      <c r="BG10">
        <f>IF(AC10="",1,COUNTIF(Trainingsplan!$AA$12:$AA$135,'bearbeitbare Aufgaben'!AC10))</f>
        <v>1</v>
      </c>
      <c r="BH10">
        <f>IF(AD10="",1,COUNTIF(Trainingsplan!$AA$12:$AA$135,'bearbeitbare Aufgaben'!AD10))</f>
        <v>1</v>
      </c>
      <c r="BI10">
        <f>IF(AE10="",1,COUNTIF(Trainingsplan!$AA$12:$AA$135,'bearbeitbare Aufgaben'!AE10))</f>
        <v>1</v>
      </c>
      <c r="BJ10">
        <f>IF(AF10="",1,COUNTIF(Trainingsplan!$AA$12:$AA$135,'bearbeitbare Aufgaben'!AF10))</f>
        <v>1</v>
      </c>
      <c r="BL10">
        <f t="shared" si="0"/>
        <v>0</v>
      </c>
    </row>
    <row r="11" spans="1:5688" x14ac:dyDescent="0.25">
      <c r="B11" t="s">
        <v>154</v>
      </c>
      <c r="C11" s="33">
        <v>100</v>
      </c>
      <c r="D11" s="33">
        <v>101</v>
      </c>
      <c r="E11" s="33">
        <v>101</v>
      </c>
      <c r="F11" s="33">
        <v>100</v>
      </c>
      <c r="G11" s="33">
        <v>100</v>
      </c>
      <c r="H11" s="33">
        <v>97</v>
      </c>
      <c r="I11" s="33">
        <v>100</v>
      </c>
      <c r="J11" s="33">
        <v>110</v>
      </c>
      <c r="K11" s="33">
        <v>110</v>
      </c>
      <c r="L11" s="33">
        <v>110</v>
      </c>
      <c r="M11" s="33"/>
      <c r="N11" s="33"/>
      <c r="O11" s="33"/>
      <c r="P11" s="33"/>
      <c r="Q11" s="33"/>
      <c r="R11" s="33"/>
      <c r="S11" s="33"/>
      <c r="T11" s="33"/>
      <c r="U11" s="33"/>
      <c r="AG11">
        <f>IF(C11="",1,COUNTIF(Trainingsplan!$AA$12:$AA$135,'bearbeitbare Aufgaben'!C11))</f>
        <v>0</v>
      </c>
      <c r="AH11">
        <f>IF(D11="",1,COUNTIF(Trainingsplan!$AA$12:$AA$135,'bearbeitbare Aufgaben'!D11))</f>
        <v>0</v>
      </c>
      <c r="AI11">
        <f>IF(E11="",1,COUNTIF(Trainingsplan!$AA$12:$AA$135,'bearbeitbare Aufgaben'!E11))</f>
        <v>0</v>
      </c>
      <c r="AJ11">
        <f>IF(F11="",1,COUNTIF(Trainingsplan!$AA$12:$AA$135,'bearbeitbare Aufgaben'!F11))</f>
        <v>0</v>
      </c>
      <c r="AK11">
        <f>IF(G11="",1,COUNTIF(Trainingsplan!$AA$12:$AA$135,'bearbeitbare Aufgaben'!G11))</f>
        <v>0</v>
      </c>
      <c r="AL11">
        <f>IF(H11="",1,COUNTIF(Trainingsplan!$AA$12:$AA$135,'bearbeitbare Aufgaben'!H11))</f>
        <v>0</v>
      </c>
      <c r="AM11">
        <f>IF(I11="",1,COUNTIF(Trainingsplan!$AA$12:$AA$135,'bearbeitbare Aufgaben'!I11))</f>
        <v>0</v>
      </c>
      <c r="AN11">
        <f>IF(J11="",1,COUNTIF(Trainingsplan!$AA$12:$AA$135,'bearbeitbare Aufgaben'!J11))</f>
        <v>0</v>
      </c>
      <c r="AO11">
        <f>IF(K11="",1,COUNTIF(Trainingsplan!$AA$12:$AA$135,'bearbeitbare Aufgaben'!K11))</f>
        <v>0</v>
      </c>
      <c r="AP11">
        <f>IF(L11="",1,COUNTIF(Trainingsplan!$AA$12:$AA$135,'bearbeitbare Aufgaben'!L11))</f>
        <v>0</v>
      </c>
      <c r="AQ11">
        <f>IF(M11="",1,COUNTIF(Trainingsplan!$AA$12:$AA$135,'bearbeitbare Aufgaben'!M11))</f>
        <v>1</v>
      </c>
      <c r="AR11">
        <f>IF(N11="",1,COUNTIF(Trainingsplan!$AA$12:$AA$135,'bearbeitbare Aufgaben'!N11))</f>
        <v>1</v>
      </c>
      <c r="AS11">
        <f>IF(O11="",1,COUNTIF(Trainingsplan!$AA$12:$AA$135,'bearbeitbare Aufgaben'!O11))</f>
        <v>1</v>
      </c>
      <c r="AT11">
        <f>IF(P11="",1,COUNTIF(Trainingsplan!$AA$12:$AA$135,'bearbeitbare Aufgaben'!P11))</f>
        <v>1</v>
      </c>
      <c r="AU11">
        <f>IF(Q11="",1,COUNTIF(Trainingsplan!$AA$12:$AA$135,'bearbeitbare Aufgaben'!Q11))</f>
        <v>1</v>
      </c>
      <c r="AV11">
        <f>IF(R11="",1,COUNTIF(Trainingsplan!$AA$12:$AA$135,'bearbeitbare Aufgaben'!R11))</f>
        <v>1</v>
      </c>
      <c r="AW11">
        <f>IF(S11="",1,COUNTIF(Trainingsplan!$AA$12:$AA$135,'bearbeitbare Aufgaben'!S11))</f>
        <v>1</v>
      </c>
      <c r="AX11">
        <f>IF(T11="",1,COUNTIF(Trainingsplan!$AA$12:$AA$135,'bearbeitbare Aufgaben'!T11))</f>
        <v>1</v>
      </c>
      <c r="AY11">
        <f>IF(U11="",1,COUNTIF(Trainingsplan!$AA$12:$AA$135,'bearbeitbare Aufgaben'!U11))</f>
        <v>1</v>
      </c>
      <c r="AZ11">
        <f>IF(V11="",1,COUNTIF(Trainingsplan!$AA$12:$AA$135,'bearbeitbare Aufgaben'!V11))</f>
        <v>1</v>
      </c>
      <c r="BA11">
        <f>IF(W11="",1,COUNTIF(Trainingsplan!$AA$12:$AA$135,'bearbeitbare Aufgaben'!W11))</f>
        <v>1</v>
      </c>
      <c r="BB11">
        <f>IF(X11="",1,COUNTIF(Trainingsplan!$AA$12:$AA$135,'bearbeitbare Aufgaben'!X11))</f>
        <v>1</v>
      </c>
      <c r="BC11">
        <f>IF(Y11="",1,COUNTIF(Trainingsplan!$AA$12:$AA$135,'bearbeitbare Aufgaben'!Y11))</f>
        <v>1</v>
      </c>
      <c r="BD11">
        <f>IF(Z11="",1,COUNTIF(Trainingsplan!$AA$12:$AA$135,'bearbeitbare Aufgaben'!Z11))</f>
        <v>1</v>
      </c>
      <c r="BE11">
        <f>IF(AA11="",1,COUNTIF(Trainingsplan!$AA$12:$AA$135,'bearbeitbare Aufgaben'!AA11))</f>
        <v>1</v>
      </c>
      <c r="BF11">
        <f>IF(AB11="",1,COUNTIF(Trainingsplan!$AA$12:$AA$135,'bearbeitbare Aufgaben'!AB11))</f>
        <v>1</v>
      </c>
      <c r="BG11">
        <f>IF(AC11="",1,COUNTIF(Trainingsplan!$AA$12:$AA$135,'bearbeitbare Aufgaben'!AC11))</f>
        <v>1</v>
      </c>
      <c r="BH11">
        <f>IF(AD11="",1,COUNTIF(Trainingsplan!$AA$12:$AA$135,'bearbeitbare Aufgaben'!AD11))</f>
        <v>1</v>
      </c>
      <c r="BI11">
        <f>IF(AE11="",1,COUNTIF(Trainingsplan!$AA$12:$AA$135,'bearbeitbare Aufgaben'!AE11))</f>
        <v>1</v>
      </c>
      <c r="BJ11">
        <f>IF(AF11="",1,COUNTIF(Trainingsplan!$AA$12:$AA$135,'bearbeitbare Aufgaben'!AF11))</f>
        <v>1</v>
      </c>
      <c r="BL11">
        <f t="shared" si="0"/>
        <v>0</v>
      </c>
    </row>
    <row r="12" spans="1:5688" x14ac:dyDescent="0.25">
      <c r="A12" t="s">
        <v>184</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BL12">
        <f>PRODUCT(BL13:BL18)</f>
        <v>0</v>
      </c>
    </row>
    <row r="13" spans="1:5688" x14ac:dyDescent="0.25">
      <c r="B13" t="s">
        <v>142</v>
      </c>
      <c r="C13" s="33">
        <v>80</v>
      </c>
      <c r="D13" s="33">
        <v>58</v>
      </c>
      <c r="E13" s="33">
        <v>59</v>
      </c>
      <c r="F13" s="33">
        <v>59</v>
      </c>
      <c r="G13" s="33">
        <v>5</v>
      </c>
      <c r="H13" s="33">
        <v>28</v>
      </c>
      <c r="I13" s="33">
        <v>25</v>
      </c>
      <c r="J13" s="33">
        <v>24</v>
      </c>
      <c r="K13" s="33">
        <v>27</v>
      </c>
      <c r="L13" s="33">
        <v>27</v>
      </c>
      <c r="M13" s="33">
        <v>101</v>
      </c>
      <c r="N13" s="33"/>
      <c r="O13" s="33"/>
      <c r="P13" s="33"/>
      <c r="Q13" s="33"/>
      <c r="R13" s="33"/>
      <c r="S13" s="33"/>
      <c r="T13" s="33"/>
      <c r="U13" s="33"/>
      <c r="AG13">
        <f>IF(C13="",1,COUNTIF(Trainingsplan!$AA$12:$AA$135,'bearbeitbare Aufgaben'!C13))</f>
        <v>0</v>
      </c>
      <c r="AH13">
        <f>IF(D13="",1,COUNTIF(Trainingsplan!$AA$12:$AA$135,'bearbeitbare Aufgaben'!D13))</f>
        <v>0</v>
      </c>
      <c r="AI13">
        <f>IF(E13="",1,COUNTIF(Trainingsplan!$AA$12:$AA$135,'bearbeitbare Aufgaben'!E13))</f>
        <v>0</v>
      </c>
      <c r="AJ13">
        <f>IF(F13="",1,COUNTIF(Trainingsplan!$AA$12:$AA$135,'bearbeitbare Aufgaben'!F13))</f>
        <v>0</v>
      </c>
      <c r="AK13">
        <f>IF(G13="",1,COUNTIF(Trainingsplan!$AA$12:$AA$135,'bearbeitbare Aufgaben'!G13))</f>
        <v>0</v>
      </c>
      <c r="AL13">
        <f>IF(H13="",1,COUNTIF(Trainingsplan!$AA$12:$AA$135,'bearbeitbare Aufgaben'!H13))</f>
        <v>0</v>
      </c>
      <c r="AM13">
        <f>IF(I13="",1,COUNTIF(Trainingsplan!$AA$12:$AA$135,'bearbeitbare Aufgaben'!I13))</f>
        <v>0</v>
      </c>
      <c r="AN13">
        <f>IF(J13="",1,COUNTIF(Trainingsplan!$AA$12:$AA$135,'bearbeitbare Aufgaben'!J13))</f>
        <v>0</v>
      </c>
      <c r="AO13">
        <f>IF(K13="",1,COUNTIF(Trainingsplan!$AA$12:$AA$135,'bearbeitbare Aufgaben'!K13))</f>
        <v>0</v>
      </c>
      <c r="AP13">
        <f>IF(L13="",1,COUNTIF(Trainingsplan!$AA$12:$AA$135,'bearbeitbare Aufgaben'!L13))</f>
        <v>0</v>
      </c>
      <c r="AQ13">
        <f>IF(M13="",1,COUNTIF(Trainingsplan!$AA$12:$AA$135,'bearbeitbare Aufgaben'!M13))</f>
        <v>0</v>
      </c>
      <c r="AR13">
        <f>IF(N13="",1,COUNTIF(Trainingsplan!$AA$12:$AA$135,'bearbeitbare Aufgaben'!N13))</f>
        <v>1</v>
      </c>
      <c r="AS13">
        <f>IF(O13="",1,COUNTIF(Trainingsplan!$AA$12:$AA$135,'bearbeitbare Aufgaben'!O13))</f>
        <v>1</v>
      </c>
      <c r="AT13">
        <f>IF(P13="",1,COUNTIF(Trainingsplan!$AA$12:$AA$135,'bearbeitbare Aufgaben'!P13))</f>
        <v>1</v>
      </c>
      <c r="AU13">
        <f>IF(Q13="",1,COUNTIF(Trainingsplan!$AA$12:$AA$135,'bearbeitbare Aufgaben'!Q13))</f>
        <v>1</v>
      </c>
      <c r="AV13">
        <f>IF(R13="",1,COUNTIF(Trainingsplan!$AA$12:$AA$135,'bearbeitbare Aufgaben'!R13))</f>
        <v>1</v>
      </c>
      <c r="AW13">
        <f>IF(S13="",1,COUNTIF(Trainingsplan!$AA$12:$AA$135,'bearbeitbare Aufgaben'!S13))</f>
        <v>1</v>
      </c>
      <c r="AX13">
        <f>IF(T13="",1,COUNTIF(Trainingsplan!$AA$12:$AA$135,'bearbeitbare Aufgaben'!T13))</f>
        <v>1</v>
      </c>
      <c r="AY13">
        <f>IF(U13="",1,COUNTIF(Trainingsplan!$AA$12:$AA$135,'bearbeitbare Aufgaben'!U13))</f>
        <v>1</v>
      </c>
      <c r="AZ13">
        <f>IF(V13="",1,COUNTIF(Trainingsplan!$AA$12:$AA$135,'bearbeitbare Aufgaben'!V13))</f>
        <v>1</v>
      </c>
      <c r="BA13">
        <f>IF(W13="",1,COUNTIF(Trainingsplan!$AA$12:$AA$135,'bearbeitbare Aufgaben'!W13))</f>
        <v>1</v>
      </c>
      <c r="BB13">
        <f>IF(X13="",1,COUNTIF(Trainingsplan!$AA$12:$AA$135,'bearbeitbare Aufgaben'!X13))</f>
        <v>1</v>
      </c>
      <c r="BC13">
        <f>IF(Y13="",1,COUNTIF(Trainingsplan!$AA$12:$AA$135,'bearbeitbare Aufgaben'!Y13))</f>
        <v>1</v>
      </c>
      <c r="BD13">
        <f>IF(Z13="",1,COUNTIF(Trainingsplan!$AA$12:$AA$135,'bearbeitbare Aufgaben'!Z13))</f>
        <v>1</v>
      </c>
      <c r="BE13">
        <f>IF(AA13="",1,COUNTIF(Trainingsplan!$AA$12:$AA$135,'bearbeitbare Aufgaben'!AA13))</f>
        <v>1</v>
      </c>
      <c r="BF13">
        <f>IF(AB13="",1,COUNTIF(Trainingsplan!$AA$12:$AA$135,'bearbeitbare Aufgaben'!AB13))</f>
        <v>1</v>
      </c>
      <c r="BG13">
        <f>IF(AC13="",1,COUNTIF(Trainingsplan!$AA$12:$AA$135,'bearbeitbare Aufgaben'!AC13))</f>
        <v>1</v>
      </c>
      <c r="BH13">
        <f>IF(AD13="",1,COUNTIF(Trainingsplan!$AA$12:$AA$135,'bearbeitbare Aufgaben'!AD13))</f>
        <v>1</v>
      </c>
      <c r="BI13">
        <f>IF(AE13="",1,COUNTIF(Trainingsplan!$AA$12:$AA$135,'bearbeitbare Aufgaben'!AE13))</f>
        <v>1</v>
      </c>
      <c r="BJ13">
        <f>IF(AF13="",1,COUNTIF(Trainingsplan!$AA$12:$AA$135,'bearbeitbare Aufgaben'!AF13))</f>
        <v>1</v>
      </c>
      <c r="BL13">
        <f>PRODUCT(AG13:BJ13)</f>
        <v>0</v>
      </c>
    </row>
    <row r="14" spans="1:5688" x14ac:dyDescent="0.25">
      <c r="B14" t="s">
        <v>143</v>
      </c>
      <c r="C14" s="33">
        <v>5</v>
      </c>
      <c r="D14" s="33">
        <v>14</v>
      </c>
      <c r="E14" s="33">
        <v>22</v>
      </c>
      <c r="F14" s="33">
        <v>7</v>
      </c>
      <c r="G14" s="33">
        <v>5</v>
      </c>
      <c r="H14" s="33">
        <v>14</v>
      </c>
      <c r="I14" s="33">
        <v>12</v>
      </c>
      <c r="J14" s="33">
        <v>19</v>
      </c>
      <c r="K14" s="33">
        <v>5</v>
      </c>
      <c r="L14" s="33">
        <v>26</v>
      </c>
      <c r="M14" s="33"/>
      <c r="N14" s="33"/>
      <c r="O14" s="33"/>
      <c r="P14" s="33"/>
      <c r="Q14" s="33"/>
      <c r="R14" s="33"/>
      <c r="S14" s="33"/>
      <c r="T14" s="33"/>
      <c r="U14" s="33"/>
      <c r="AG14">
        <f>IF(C14="",1,COUNTIF(Trainingsplan!$AA$12:$AA$135,'bearbeitbare Aufgaben'!C14))</f>
        <v>0</v>
      </c>
      <c r="AH14">
        <f>IF(D14="",1,COUNTIF(Trainingsplan!$AA$12:$AA$135,'bearbeitbare Aufgaben'!D14))</f>
        <v>0</v>
      </c>
      <c r="AI14">
        <f>IF(E14="",1,COUNTIF(Trainingsplan!$AA$12:$AA$135,'bearbeitbare Aufgaben'!E14))</f>
        <v>0</v>
      </c>
      <c r="AJ14">
        <f>IF(F14="",1,COUNTIF(Trainingsplan!$AA$12:$AA$135,'bearbeitbare Aufgaben'!F14))</f>
        <v>0</v>
      </c>
      <c r="AK14">
        <f>IF(G14="",1,COUNTIF(Trainingsplan!$AA$12:$AA$135,'bearbeitbare Aufgaben'!G14))</f>
        <v>0</v>
      </c>
      <c r="AL14">
        <f>IF(H14="",1,COUNTIF(Trainingsplan!$AA$12:$AA$135,'bearbeitbare Aufgaben'!H14))</f>
        <v>0</v>
      </c>
      <c r="AM14">
        <f>IF(I14="",1,COUNTIF(Trainingsplan!$AA$12:$AA$135,'bearbeitbare Aufgaben'!I14))</f>
        <v>0</v>
      </c>
      <c r="AN14">
        <f>IF(J14="",1,COUNTIF(Trainingsplan!$AA$12:$AA$135,'bearbeitbare Aufgaben'!J14))</f>
        <v>0</v>
      </c>
      <c r="AO14">
        <f>IF(K14="",1,COUNTIF(Trainingsplan!$AA$12:$AA$135,'bearbeitbare Aufgaben'!K14))</f>
        <v>0</v>
      </c>
      <c r="AP14">
        <f>IF(L14="",1,COUNTIF(Trainingsplan!$AA$12:$AA$135,'bearbeitbare Aufgaben'!L14))</f>
        <v>0</v>
      </c>
      <c r="AQ14">
        <f>IF(M14="",1,COUNTIF(Trainingsplan!$AA$12:$AA$135,'bearbeitbare Aufgaben'!M14))</f>
        <v>1</v>
      </c>
      <c r="AR14">
        <f>IF(N14="",1,COUNTIF(Trainingsplan!$AA$12:$AA$135,'bearbeitbare Aufgaben'!N14))</f>
        <v>1</v>
      </c>
      <c r="AS14">
        <f>IF(O14="",1,COUNTIF(Trainingsplan!$AA$12:$AA$135,'bearbeitbare Aufgaben'!O14))</f>
        <v>1</v>
      </c>
      <c r="AT14">
        <f>IF(P14="",1,COUNTIF(Trainingsplan!$AA$12:$AA$135,'bearbeitbare Aufgaben'!P14))</f>
        <v>1</v>
      </c>
      <c r="AU14">
        <f>IF(Q14="",1,COUNTIF(Trainingsplan!$AA$12:$AA$135,'bearbeitbare Aufgaben'!Q14))</f>
        <v>1</v>
      </c>
      <c r="AV14">
        <f>IF(R14="",1,COUNTIF(Trainingsplan!$AA$12:$AA$135,'bearbeitbare Aufgaben'!R14))</f>
        <v>1</v>
      </c>
      <c r="AW14">
        <f>IF(S14="",1,COUNTIF(Trainingsplan!$AA$12:$AA$135,'bearbeitbare Aufgaben'!S14))</f>
        <v>1</v>
      </c>
      <c r="AX14">
        <f>IF(T14="",1,COUNTIF(Trainingsplan!$AA$12:$AA$135,'bearbeitbare Aufgaben'!T14))</f>
        <v>1</v>
      </c>
      <c r="AY14">
        <f>IF(U14="",1,COUNTIF(Trainingsplan!$AA$12:$AA$135,'bearbeitbare Aufgaben'!U14))</f>
        <v>1</v>
      </c>
      <c r="AZ14">
        <f>IF(V14="",1,COUNTIF(Trainingsplan!$AA$12:$AA$135,'bearbeitbare Aufgaben'!V14))</f>
        <v>1</v>
      </c>
      <c r="BA14">
        <f>IF(W14="",1,COUNTIF(Trainingsplan!$AA$12:$AA$135,'bearbeitbare Aufgaben'!W14))</f>
        <v>1</v>
      </c>
      <c r="BB14">
        <f>IF(X14="",1,COUNTIF(Trainingsplan!$AA$12:$AA$135,'bearbeitbare Aufgaben'!X14))</f>
        <v>1</v>
      </c>
      <c r="BC14">
        <f>IF(Y14="",1,COUNTIF(Trainingsplan!$AA$12:$AA$135,'bearbeitbare Aufgaben'!Y14))</f>
        <v>1</v>
      </c>
      <c r="BD14">
        <f>IF(Z14="",1,COUNTIF(Trainingsplan!$AA$12:$AA$135,'bearbeitbare Aufgaben'!Z14))</f>
        <v>1</v>
      </c>
      <c r="BE14">
        <f>IF(AA14="",1,COUNTIF(Trainingsplan!$AA$12:$AA$135,'bearbeitbare Aufgaben'!AA14))</f>
        <v>1</v>
      </c>
      <c r="BF14">
        <f>IF(AB14="",1,COUNTIF(Trainingsplan!$AA$12:$AA$135,'bearbeitbare Aufgaben'!AB14))</f>
        <v>1</v>
      </c>
      <c r="BG14">
        <f>IF(AC14="",1,COUNTIF(Trainingsplan!$AA$12:$AA$135,'bearbeitbare Aufgaben'!AC14))</f>
        <v>1</v>
      </c>
      <c r="BH14">
        <f>IF(AD14="",1,COUNTIF(Trainingsplan!$AA$12:$AA$135,'bearbeitbare Aufgaben'!AD14))</f>
        <v>1</v>
      </c>
      <c r="BI14">
        <f>IF(AE14="",1,COUNTIF(Trainingsplan!$AA$12:$AA$135,'bearbeitbare Aufgaben'!AE14))</f>
        <v>1</v>
      </c>
      <c r="BJ14">
        <f>IF(AF14="",1,COUNTIF(Trainingsplan!$AA$12:$AA$135,'bearbeitbare Aufgaben'!AF14))</f>
        <v>1</v>
      </c>
      <c r="BL14">
        <f t="shared" ref="BL14:BL18" si="1">PRODUCT(AG14:BJ14)</f>
        <v>0</v>
      </c>
    </row>
    <row r="15" spans="1:5688" x14ac:dyDescent="0.25">
      <c r="B15" t="s">
        <v>144</v>
      </c>
      <c r="C15" s="33">
        <v>9</v>
      </c>
      <c r="D15" s="33">
        <v>10</v>
      </c>
      <c r="E15" s="33">
        <v>11</v>
      </c>
      <c r="F15" s="33">
        <v>19</v>
      </c>
      <c r="G15" s="33">
        <v>21</v>
      </c>
      <c r="H15" s="33">
        <v>20</v>
      </c>
      <c r="I15" s="33">
        <v>27</v>
      </c>
      <c r="J15" s="33">
        <v>27</v>
      </c>
      <c r="K15" s="33">
        <v>19</v>
      </c>
      <c r="L15" s="33">
        <v>20</v>
      </c>
      <c r="M15" s="33"/>
      <c r="N15" s="33"/>
      <c r="O15" s="33"/>
      <c r="P15" s="33"/>
      <c r="Q15" s="33"/>
      <c r="R15" s="33"/>
      <c r="S15" s="33"/>
      <c r="T15" s="33"/>
      <c r="U15" s="33"/>
      <c r="AG15">
        <f>IF(C15="",1,COUNTIF(Trainingsplan!$AA$12:$AA$135,'bearbeitbare Aufgaben'!C15))</f>
        <v>0</v>
      </c>
      <c r="AH15">
        <f>IF(D15="",1,COUNTIF(Trainingsplan!$AA$12:$AA$135,'bearbeitbare Aufgaben'!D15))</f>
        <v>0</v>
      </c>
      <c r="AI15">
        <f>IF(E15="",1,COUNTIF(Trainingsplan!$AA$12:$AA$135,'bearbeitbare Aufgaben'!E15))</f>
        <v>0</v>
      </c>
      <c r="AJ15">
        <f>IF(F15="",1,COUNTIF(Trainingsplan!$AA$12:$AA$135,'bearbeitbare Aufgaben'!F15))</f>
        <v>0</v>
      </c>
      <c r="AK15">
        <f>IF(G15="",1,COUNTIF(Trainingsplan!$AA$12:$AA$135,'bearbeitbare Aufgaben'!G15))</f>
        <v>0</v>
      </c>
      <c r="AL15">
        <f>IF(I15="",1,COUNTIF(Trainingsplan!$AA$12:$AA$135,'bearbeitbare Aufgaben'!I15))</f>
        <v>0</v>
      </c>
      <c r="AM15">
        <f>IF(J15="",1,COUNTIF(Trainingsplan!$AA$12:$AA$135,'bearbeitbare Aufgaben'!J15))</f>
        <v>0</v>
      </c>
      <c r="AN15">
        <f>IF(K15="",1,COUNTIF(Trainingsplan!$AA$12:$AA$135,'bearbeitbare Aufgaben'!K15))</f>
        <v>0</v>
      </c>
      <c r="AO15">
        <f>IF(L15="",1,COUNTIF(Trainingsplan!$AA$12:$AA$135,'bearbeitbare Aufgaben'!L15))</f>
        <v>0</v>
      </c>
      <c r="AP15">
        <f>IF(M15="",1,COUNTIF(Trainingsplan!$AA$12:$AA$135,'bearbeitbare Aufgaben'!M15))</f>
        <v>1</v>
      </c>
      <c r="AQ15">
        <f>IF(N15="",1,COUNTIF(Trainingsplan!$AA$12:$AA$135,'bearbeitbare Aufgaben'!N15))</f>
        <v>1</v>
      </c>
      <c r="AR15">
        <f>IF(O15="",1,COUNTIF(Trainingsplan!$AA$12:$AA$135,'bearbeitbare Aufgaben'!O15))</f>
        <v>1</v>
      </c>
      <c r="AS15">
        <f>IF(P15="",1,COUNTIF(Trainingsplan!$AA$12:$AA$135,'bearbeitbare Aufgaben'!P15))</f>
        <v>1</v>
      </c>
      <c r="AT15">
        <f>IF(P15="",1,COUNTIF(Trainingsplan!$AA$12:$AA$135,'bearbeitbare Aufgaben'!P15))</f>
        <v>1</v>
      </c>
      <c r="AU15">
        <f>IF(Q15="",1,COUNTIF(Trainingsplan!$AA$12:$AA$135,'bearbeitbare Aufgaben'!Q15))</f>
        <v>1</v>
      </c>
      <c r="AV15">
        <f>IF(R15="",1,COUNTIF(Trainingsplan!$AA$12:$AA$135,'bearbeitbare Aufgaben'!R15))</f>
        <v>1</v>
      </c>
      <c r="AW15">
        <f>IF(S15="",1,COUNTIF(Trainingsplan!$AA$12:$AA$135,'bearbeitbare Aufgaben'!S15))</f>
        <v>1</v>
      </c>
      <c r="AX15">
        <f>IF(T15="",1,COUNTIF(Trainingsplan!$AA$12:$AA$135,'bearbeitbare Aufgaben'!T15))</f>
        <v>1</v>
      </c>
      <c r="AY15">
        <f>IF(U15="",1,COUNTIF(Trainingsplan!$AA$12:$AA$135,'bearbeitbare Aufgaben'!U15))</f>
        <v>1</v>
      </c>
      <c r="AZ15">
        <f>IF(V15="",1,COUNTIF(Trainingsplan!$AA$12:$AA$135,'bearbeitbare Aufgaben'!V15))</f>
        <v>1</v>
      </c>
      <c r="BA15">
        <f>IF(W15="",1,COUNTIF(Trainingsplan!$AA$12:$AA$135,'bearbeitbare Aufgaben'!W15))</f>
        <v>1</v>
      </c>
      <c r="BB15">
        <f>IF(X15="",1,COUNTIF(Trainingsplan!$AA$12:$AA$135,'bearbeitbare Aufgaben'!X15))</f>
        <v>1</v>
      </c>
      <c r="BC15">
        <f>IF(Y15="",1,COUNTIF(Trainingsplan!$AA$12:$AA$135,'bearbeitbare Aufgaben'!Y15))</f>
        <v>1</v>
      </c>
      <c r="BD15">
        <f>IF(Z15="",1,COUNTIF(Trainingsplan!$AA$12:$AA$135,'bearbeitbare Aufgaben'!Z15))</f>
        <v>1</v>
      </c>
      <c r="BE15">
        <f>IF(AA15="",1,COUNTIF(Trainingsplan!$AA$12:$AA$135,'bearbeitbare Aufgaben'!AA15))</f>
        <v>1</v>
      </c>
      <c r="BF15">
        <f>IF(AB15="",1,COUNTIF(Trainingsplan!$AA$12:$AA$135,'bearbeitbare Aufgaben'!AB15))</f>
        <v>1</v>
      </c>
      <c r="BG15">
        <f>IF(AC15="",1,COUNTIF(Trainingsplan!$AA$12:$AA$135,'bearbeitbare Aufgaben'!AC15))</f>
        <v>1</v>
      </c>
      <c r="BH15">
        <f>IF(AD15="",1,COUNTIF(Trainingsplan!$AA$12:$AA$135,'bearbeitbare Aufgaben'!AD15))</f>
        <v>1</v>
      </c>
      <c r="BI15">
        <f>IF(AE15="",1,COUNTIF(Trainingsplan!$AA$12:$AA$135,'bearbeitbare Aufgaben'!AE15))</f>
        <v>1</v>
      </c>
      <c r="BJ15">
        <f>IF(AF15="",1,COUNTIF(Trainingsplan!$AA$12:$AA$135,'bearbeitbare Aufgaben'!AF15))</f>
        <v>1</v>
      </c>
      <c r="BL15">
        <f t="shared" si="1"/>
        <v>0</v>
      </c>
    </row>
    <row r="16" spans="1:5688" x14ac:dyDescent="0.25">
      <c r="B16" t="s">
        <v>145</v>
      </c>
      <c r="C16" s="33">
        <v>67</v>
      </c>
      <c r="D16" s="33">
        <v>8</v>
      </c>
      <c r="E16" s="33">
        <v>58</v>
      </c>
      <c r="F16" s="33">
        <v>74</v>
      </c>
      <c r="G16" s="33">
        <v>61</v>
      </c>
      <c r="H16" s="33">
        <v>52</v>
      </c>
      <c r="I16" s="33">
        <v>59</v>
      </c>
      <c r="J16" s="33" t="s">
        <v>161</v>
      </c>
      <c r="K16" s="33">
        <v>61</v>
      </c>
      <c r="L16" s="33">
        <v>8</v>
      </c>
      <c r="M16" s="33">
        <v>64</v>
      </c>
      <c r="N16" s="33">
        <v>59</v>
      </c>
      <c r="O16" s="33">
        <v>66</v>
      </c>
      <c r="P16" s="33">
        <v>51</v>
      </c>
      <c r="Q16" s="33">
        <v>65</v>
      </c>
      <c r="R16" s="33">
        <v>80</v>
      </c>
      <c r="S16" s="33">
        <v>60</v>
      </c>
      <c r="T16" s="33">
        <v>55</v>
      </c>
      <c r="U16" s="33">
        <v>58</v>
      </c>
      <c r="AG16">
        <f>IF(C16="",1,COUNTIF(Trainingsplan!$AA$12:$AA$135,'bearbeitbare Aufgaben'!C16))</f>
        <v>0</v>
      </c>
      <c r="AH16">
        <f>IF(D16="",1,COUNTIF(Trainingsplan!$AA$12:$AA$135,'bearbeitbare Aufgaben'!D16))</f>
        <v>0</v>
      </c>
      <c r="AI16">
        <f>IF(E16="",1,COUNTIF(Trainingsplan!$AA$12:$AA$135,'bearbeitbare Aufgaben'!E16))</f>
        <v>0</v>
      </c>
      <c r="AJ16">
        <f>IF(F16="",1,COUNTIF(Trainingsplan!$AA$12:$AA$135,'bearbeitbare Aufgaben'!F16))</f>
        <v>0</v>
      </c>
      <c r="AK16">
        <f>IF(G16="",1,COUNTIF(Trainingsplan!$AA$12:$AA$135,'bearbeitbare Aufgaben'!G16))</f>
        <v>0</v>
      </c>
      <c r="AL16">
        <f>IF(H16="",1,COUNTIF(Trainingsplan!$AA$12:$AA$135,'bearbeitbare Aufgaben'!H16))</f>
        <v>0</v>
      </c>
      <c r="AM16">
        <f>IF(I16="",1,COUNTIF(Trainingsplan!$AA$12:$AA$135,'bearbeitbare Aufgaben'!I16))</f>
        <v>0</v>
      </c>
      <c r="AN16">
        <f>IF(J16="",1,COUNTIF(Trainingsplan!$AA$12:$AA$135,'bearbeitbare Aufgaben'!J16))</f>
        <v>0</v>
      </c>
      <c r="AO16">
        <f>IF(K16="",1,COUNTIF(Trainingsplan!$AA$12:$AA$135,'bearbeitbare Aufgaben'!K16))</f>
        <v>0</v>
      </c>
      <c r="AP16">
        <f>IF(L16="",1,COUNTIF(Trainingsplan!$AA$12:$AA$135,'bearbeitbare Aufgaben'!L16))</f>
        <v>0</v>
      </c>
      <c r="AQ16">
        <f>IF(M16="",1,COUNTIF(Trainingsplan!$AA$12:$AA$135,'bearbeitbare Aufgaben'!M16))</f>
        <v>0</v>
      </c>
      <c r="AR16">
        <f>IF(N16="",1,COUNTIF(Trainingsplan!$AA$12:$AA$135,'bearbeitbare Aufgaben'!N16))</f>
        <v>0</v>
      </c>
      <c r="AS16">
        <f>IF(O16="",1,COUNTIF(Trainingsplan!$AA$12:$AA$135,'bearbeitbare Aufgaben'!O16))</f>
        <v>0</v>
      </c>
      <c r="AT16">
        <f>IF(P16="",1,COUNTIF(Trainingsplan!$AA$12:$AA$135,'bearbeitbare Aufgaben'!P16))</f>
        <v>0</v>
      </c>
      <c r="AU16">
        <f>IF(Q16="",1,COUNTIF(Trainingsplan!$AA$12:$AA$135,'bearbeitbare Aufgaben'!Q16))</f>
        <v>0</v>
      </c>
      <c r="AV16">
        <f>IF(R16="",1,COUNTIF(Trainingsplan!$AA$12:$AA$135,'bearbeitbare Aufgaben'!R16))</f>
        <v>0</v>
      </c>
      <c r="AW16">
        <f>IF(S16="",1,COUNTIF(Trainingsplan!$AA$12:$AA$135,'bearbeitbare Aufgaben'!S16))</f>
        <v>0</v>
      </c>
      <c r="AX16">
        <f>IF(T16="",1,COUNTIF(Trainingsplan!$AA$12:$AA$135,'bearbeitbare Aufgaben'!T16))</f>
        <v>0</v>
      </c>
      <c r="AY16">
        <f>IF(U16="",1,COUNTIF(Trainingsplan!$AA$12:$AA$135,'bearbeitbare Aufgaben'!U16))</f>
        <v>0</v>
      </c>
      <c r="AZ16">
        <f>IF(V16="",1,COUNTIF(Trainingsplan!$AA$12:$AA$135,'bearbeitbare Aufgaben'!V16))</f>
        <v>1</v>
      </c>
      <c r="BA16">
        <f>IF(W16="",1,COUNTIF(Trainingsplan!$AA$12:$AA$135,'bearbeitbare Aufgaben'!W16))</f>
        <v>1</v>
      </c>
      <c r="BB16">
        <f>IF(X16="",1,COUNTIF(Trainingsplan!$AA$12:$AA$135,'bearbeitbare Aufgaben'!X16))</f>
        <v>1</v>
      </c>
      <c r="BC16">
        <f>IF(Y16="",1,COUNTIF(Trainingsplan!$AA$12:$AA$135,'bearbeitbare Aufgaben'!Y16))</f>
        <v>1</v>
      </c>
      <c r="BD16">
        <f>IF(Z16="",1,COUNTIF(Trainingsplan!$AA$12:$AA$135,'bearbeitbare Aufgaben'!Z16))</f>
        <v>1</v>
      </c>
      <c r="BE16">
        <f>IF(AA16="",1,COUNTIF(Trainingsplan!$AA$12:$AA$135,'bearbeitbare Aufgaben'!AA16))</f>
        <v>1</v>
      </c>
      <c r="BF16">
        <f>IF(AB16="",1,COUNTIF(Trainingsplan!$AA$12:$AA$135,'bearbeitbare Aufgaben'!AB16))</f>
        <v>1</v>
      </c>
      <c r="BG16">
        <f>IF(AC16="",1,COUNTIF(Trainingsplan!$AA$12:$AA$135,'bearbeitbare Aufgaben'!AC16))</f>
        <v>1</v>
      </c>
      <c r="BH16">
        <f>IF(AD16="",1,COUNTIF(Trainingsplan!$AA$12:$AA$135,'bearbeitbare Aufgaben'!AD16))</f>
        <v>1</v>
      </c>
      <c r="BI16">
        <f>IF(AE16="",1,COUNTIF(Trainingsplan!$AA$12:$AA$135,'bearbeitbare Aufgaben'!AE16))</f>
        <v>1</v>
      </c>
      <c r="BJ16">
        <f>IF(AF16="",1,COUNTIF(Trainingsplan!$AA$12:$AA$135,'bearbeitbare Aufgaben'!AF16))</f>
        <v>1</v>
      </c>
      <c r="BL16">
        <f t="shared" si="1"/>
        <v>0</v>
      </c>
    </row>
    <row r="17" spans="1:64" x14ac:dyDescent="0.25">
      <c r="B17" t="s">
        <v>146</v>
      </c>
      <c r="C17" s="33">
        <v>95</v>
      </c>
      <c r="D17" s="33">
        <v>95</v>
      </c>
      <c r="E17" s="33">
        <v>95</v>
      </c>
      <c r="F17" s="33">
        <v>95</v>
      </c>
      <c r="G17" s="33">
        <v>115</v>
      </c>
      <c r="H17" s="33">
        <v>115</v>
      </c>
      <c r="I17" s="33">
        <v>95</v>
      </c>
      <c r="J17" s="33">
        <v>116</v>
      </c>
      <c r="K17" s="33">
        <v>118</v>
      </c>
      <c r="L17" s="33">
        <v>114</v>
      </c>
      <c r="M17" s="33">
        <v>116</v>
      </c>
      <c r="N17" s="33"/>
      <c r="O17" s="33"/>
      <c r="P17" s="33"/>
      <c r="Q17" s="33"/>
      <c r="R17" s="33"/>
      <c r="S17" s="33"/>
      <c r="T17" s="33"/>
      <c r="U17" s="33"/>
      <c r="AG17">
        <f>IF(C17="",1,COUNTIF(Trainingsplan!$AA$12:$AA$135,'bearbeitbare Aufgaben'!C17))</f>
        <v>0</v>
      </c>
      <c r="AH17">
        <f>IF(D17="",1,COUNTIF(Trainingsplan!$AA$12:$AA$135,'bearbeitbare Aufgaben'!D17))</f>
        <v>0</v>
      </c>
      <c r="AI17">
        <f>IF(E17="",1,COUNTIF(Trainingsplan!$AA$12:$AA$135,'bearbeitbare Aufgaben'!E17))</f>
        <v>0</v>
      </c>
      <c r="AJ17">
        <f>IF(F17="",1,COUNTIF(Trainingsplan!$AA$12:$AA$135,'bearbeitbare Aufgaben'!F17))</f>
        <v>0</v>
      </c>
      <c r="AK17">
        <f>IF(G17="",1,COUNTIF(Trainingsplan!$AA$12:$AA$135,'bearbeitbare Aufgaben'!G17))</f>
        <v>0</v>
      </c>
      <c r="AL17">
        <f>IF(H17="",1,COUNTIF(Trainingsplan!$AA$12:$AA$135,'bearbeitbare Aufgaben'!H17))</f>
        <v>0</v>
      </c>
      <c r="AM17">
        <f>IF(I17="",1,COUNTIF(Trainingsplan!$AA$12:$AA$135,'bearbeitbare Aufgaben'!I17))</f>
        <v>0</v>
      </c>
      <c r="AN17">
        <f>IF(J17="",1,COUNTIF(Trainingsplan!$AA$12:$AA$135,'bearbeitbare Aufgaben'!J17))</f>
        <v>0</v>
      </c>
      <c r="AO17">
        <f>IF(K17="",1,COUNTIF(Trainingsplan!$AA$12:$AA$135,'bearbeitbare Aufgaben'!K17))</f>
        <v>0</v>
      </c>
      <c r="AP17">
        <f>IF(L17="",1,COUNTIF(Trainingsplan!$AA$12:$AA$135,'bearbeitbare Aufgaben'!L17))</f>
        <v>0</v>
      </c>
      <c r="AQ17">
        <f>IF(M17="",1,COUNTIF(Trainingsplan!$AA$12:$AA$135,'bearbeitbare Aufgaben'!M17))</f>
        <v>0</v>
      </c>
      <c r="AR17">
        <f>IF(N17="",1,COUNTIF(Trainingsplan!$AA$12:$AA$135,'bearbeitbare Aufgaben'!N17))</f>
        <v>1</v>
      </c>
      <c r="AS17">
        <f>IF(O17="",1,COUNTIF(Trainingsplan!$AA$12:$AA$135,'bearbeitbare Aufgaben'!O17))</f>
        <v>1</v>
      </c>
      <c r="AT17">
        <f>IF(P17="",1,COUNTIF(Trainingsplan!$AA$12:$AA$135,'bearbeitbare Aufgaben'!P17))</f>
        <v>1</v>
      </c>
      <c r="AU17">
        <f>IF(Q17="",1,COUNTIF(Trainingsplan!$AA$12:$AA$135,'bearbeitbare Aufgaben'!Q17))</f>
        <v>1</v>
      </c>
      <c r="AV17">
        <f>IF(R17="",1,COUNTIF(Trainingsplan!$AA$12:$AA$135,'bearbeitbare Aufgaben'!R17))</f>
        <v>1</v>
      </c>
      <c r="AW17">
        <f>IF(S17="",1,COUNTIF(Trainingsplan!$AA$12:$AA$135,'bearbeitbare Aufgaben'!S17))</f>
        <v>1</v>
      </c>
      <c r="AX17">
        <f>IF(T17="",1,COUNTIF(Trainingsplan!$AA$12:$AA$135,'bearbeitbare Aufgaben'!T17))</f>
        <v>1</v>
      </c>
      <c r="AY17">
        <f>IF(U17="",1,COUNTIF(Trainingsplan!$AA$12:$AA$135,'bearbeitbare Aufgaben'!U17))</f>
        <v>1</v>
      </c>
      <c r="AZ17">
        <f>IF(V17="",1,COUNTIF(Trainingsplan!$AA$12:$AA$135,'bearbeitbare Aufgaben'!V17))</f>
        <v>1</v>
      </c>
      <c r="BA17">
        <f>IF(W17="",1,COUNTIF(Trainingsplan!$AA$12:$AA$135,'bearbeitbare Aufgaben'!W17))</f>
        <v>1</v>
      </c>
      <c r="BB17">
        <f>IF(X17="",1,COUNTIF(Trainingsplan!$AA$12:$AA$135,'bearbeitbare Aufgaben'!X17))</f>
        <v>1</v>
      </c>
      <c r="BC17">
        <f>IF(Y17="",1,COUNTIF(Trainingsplan!$AA$12:$AA$135,'bearbeitbare Aufgaben'!Y17))</f>
        <v>1</v>
      </c>
      <c r="BD17">
        <f>IF(Z17="",1,COUNTIF(Trainingsplan!$AA$12:$AA$135,'bearbeitbare Aufgaben'!Z17))</f>
        <v>1</v>
      </c>
      <c r="BE17">
        <f>IF(AA17="",1,COUNTIF(Trainingsplan!$AA$12:$AA$135,'bearbeitbare Aufgaben'!AA17))</f>
        <v>1</v>
      </c>
      <c r="BF17">
        <f>IF(AB17="",1,COUNTIF(Trainingsplan!$AA$12:$AA$135,'bearbeitbare Aufgaben'!AB17))</f>
        <v>1</v>
      </c>
      <c r="BG17">
        <f>IF(AC17="",1,COUNTIF(Trainingsplan!$AA$12:$AA$135,'bearbeitbare Aufgaben'!AC17))</f>
        <v>1</v>
      </c>
      <c r="BH17">
        <f>IF(AD17="",1,COUNTIF(Trainingsplan!$AA$12:$AA$135,'bearbeitbare Aufgaben'!AD17))</f>
        <v>1</v>
      </c>
      <c r="BI17">
        <f>IF(AE17="",1,COUNTIF(Trainingsplan!$AA$12:$AA$135,'bearbeitbare Aufgaben'!AE17))</f>
        <v>1</v>
      </c>
      <c r="BJ17">
        <f>IF(AF17="",1,COUNTIF(Trainingsplan!$AA$12:$AA$135,'bearbeitbare Aufgaben'!AF17))</f>
        <v>1</v>
      </c>
      <c r="BL17">
        <f t="shared" si="1"/>
        <v>0</v>
      </c>
    </row>
    <row r="18" spans="1:64" x14ac:dyDescent="0.25">
      <c r="B18" t="s">
        <v>154</v>
      </c>
      <c r="C18" s="33">
        <v>100</v>
      </c>
      <c r="D18" s="33">
        <v>100</v>
      </c>
      <c r="E18" s="33">
        <v>103</v>
      </c>
      <c r="F18" s="33">
        <v>100</v>
      </c>
      <c r="G18" s="33">
        <v>104</v>
      </c>
      <c r="H18" s="33">
        <v>100</v>
      </c>
      <c r="I18" s="33">
        <v>104</v>
      </c>
      <c r="J18" s="33">
        <v>100</v>
      </c>
      <c r="K18" s="33">
        <v>97</v>
      </c>
      <c r="L18" s="33">
        <v>99</v>
      </c>
      <c r="M18" s="33">
        <v>1</v>
      </c>
      <c r="N18" s="33">
        <v>96</v>
      </c>
      <c r="O18" s="33">
        <v>96</v>
      </c>
      <c r="P18" s="33"/>
      <c r="Q18" s="33"/>
      <c r="R18" s="33"/>
      <c r="S18" s="33"/>
      <c r="T18" s="33"/>
      <c r="U18" s="33"/>
      <c r="AG18">
        <f>IF(C18="",1,COUNTIF(Trainingsplan!$AA$12:$AA$135,'bearbeitbare Aufgaben'!C18))</f>
        <v>0</v>
      </c>
      <c r="AH18">
        <f>IF(D18="",1,COUNTIF(Trainingsplan!$AA$12:$AA$135,'bearbeitbare Aufgaben'!D18))</f>
        <v>0</v>
      </c>
      <c r="AI18">
        <f>IF(E18="",1,COUNTIF(Trainingsplan!$AA$12:$AA$135,'bearbeitbare Aufgaben'!E18))</f>
        <v>0</v>
      </c>
      <c r="AJ18">
        <f>IF(F18="",1,COUNTIF(Trainingsplan!$AA$12:$AA$135,'bearbeitbare Aufgaben'!F18))</f>
        <v>0</v>
      </c>
      <c r="AK18">
        <f>IF(G18="",1,COUNTIF(Trainingsplan!$AA$12:$AA$135,'bearbeitbare Aufgaben'!G18))</f>
        <v>0</v>
      </c>
      <c r="AL18">
        <f>IF(H18="",1,COUNTIF(Trainingsplan!$AA$12:$AA$135,'bearbeitbare Aufgaben'!H18))</f>
        <v>0</v>
      </c>
      <c r="AM18">
        <f>IF(I18="",1,COUNTIF(Trainingsplan!$AA$12:$AA$135,'bearbeitbare Aufgaben'!I18))</f>
        <v>0</v>
      </c>
      <c r="AN18">
        <f>IF(J18="",1,COUNTIF(Trainingsplan!$AA$12:$AA$135,'bearbeitbare Aufgaben'!J18))</f>
        <v>0</v>
      </c>
      <c r="AO18">
        <f>IF(K18="",1,COUNTIF(Trainingsplan!$AA$12:$AA$135,'bearbeitbare Aufgaben'!K18))</f>
        <v>0</v>
      </c>
      <c r="AP18">
        <f>IF(L18="",1,COUNTIF(Trainingsplan!$AA$12:$AA$135,'bearbeitbare Aufgaben'!L18))</f>
        <v>0</v>
      </c>
      <c r="AQ18">
        <f>IF(M18="",1,COUNTIF(Trainingsplan!$AA$12:$AA$135,'bearbeitbare Aufgaben'!M18))</f>
        <v>0</v>
      </c>
      <c r="AR18">
        <f>IF(N18="",1,COUNTIF(Trainingsplan!$AA$12:$AA$135,'bearbeitbare Aufgaben'!N18))</f>
        <v>0</v>
      </c>
      <c r="AS18">
        <f>IF(O18="",1,COUNTIF(Trainingsplan!$AA$12:$AA$135,'bearbeitbare Aufgaben'!O18))</f>
        <v>0</v>
      </c>
      <c r="AT18">
        <f>IF(P18="",1,COUNTIF(Trainingsplan!$AA$12:$AA$135,'bearbeitbare Aufgaben'!P18))</f>
        <v>1</v>
      </c>
      <c r="AU18">
        <f>IF(Q18="",1,COUNTIF(Trainingsplan!$AA$12:$AA$135,'bearbeitbare Aufgaben'!Q18))</f>
        <v>1</v>
      </c>
      <c r="AV18">
        <f>IF(R18="",1,COUNTIF(Trainingsplan!$AA$12:$AA$135,'bearbeitbare Aufgaben'!R18))</f>
        <v>1</v>
      </c>
      <c r="AW18">
        <f>IF(S18="",1,COUNTIF(Trainingsplan!$AA$12:$AA$135,'bearbeitbare Aufgaben'!S18))</f>
        <v>1</v>
      </c>
      <c r="AX18">
        <f>IF(T18="",1,COUNTIF(Trainingsplan!$AA$12:$AA$135,'bearbeitbare Aufgaben'!T18))</f>
        <v>1</v>
      </c>
      <c r="AY18">
        <f>IF(U18="",1,COUNTIF(Trainingsplan!$AA$12:$AA$135,'bearbeitbare Aufgaben'!U18))</f>
        <v>1</v>
      </c>
      <c r="AZ18">
        <f>IF(V18="",1,COUNTIF(Trainingsplan!$AA$12:$AA$135,'bearbeitbare Aufgaben'!V18))</f>
        <v>1</v>
      </c>
      <c r="BA18">
        <f>IF(W18="",1,COUNTIF(Trainingsplan!$AA$12:$AA$135,'bearbeitbare Aufgaben'!W18))</f>
        <v>1</v>
      </c>
      <c r="BB18">
        <f>IF(X18="",1,COUNTIF(Trainingsplan!$AA$12:$AA$135,'bearbeitbare Aufgaben'!X18))</f>
        <v>1</v>
      </c>
      <c r="BC18">
        <f>IF(Y18="",1,COUNTIF(Trainingsplan!$AA$12:$AA$135,'bearbeitbare Aufgaben'!Y18))</f>
        <v>1</v>
      </c>
      <c r="BD18">
        <f>IF(Z18="",1,COUNTIF(Trainingsplan!$AA$12:$AA$135,'bearbeitbare Aufgaben'!Z18))</f>
        <v>1</v>
      </c>
      <c r="BE18">
        <f>IF(AA18="",1,COUNTIF(Trainingsplan!$AA$12:$AA$135,'bearbeitbare Aufgaben'!AA18))</f>
        <v>1</v>
      </c>
      <c r="BF18">
        <f>IF(AB18="",1,COUNTIF(Trainingsplan!$AA$12:$AA$135,'bearbeitbare Aufgaben'!AB18))</f>
        <v>1</v>
      </c>
      <c r="BG18">
        <f>IF(AC18="",1,COUNTIF(Trainingsplan!$AA$12:$AA$135,'bearbeitbare Aufgaben'!AC18))</f>
        <v>1</v>
      </c>
      <c r="BH18">
        <f>IF(AD18="",1,COUNTIF(Trainingsplan!$AA$12:$AA$135,'bearbeitbare Aufgaben'!AD18))</f>
        <v>1</v>
      </c>
      <c r="BI18">
        <f>IF(AE18="",1,COUNTIF(Trainingsplan!$AA$12:$AA$135,'bearbeitbare Aufgaben'!AE18))</f>
        <v>1</v>
      </c>
      <c r="BJ18">
        <f>IF(AF18="",1,COUNTIF(Trainingsplan!$AA$12:$AA$135,'bearbeitbare Aufgaben'!AF18))</f>
        <v>1</v>
      </c>
      <c r="BL18">
        <f t="shared" si="1"/>
        <v>0</v>
      </c>
    </row>
    <row r="19" spans="1:64" x14ac:dyDescent="0.25">
      <c r="A19" t="s">
        <v>155</v>
      </c>
      <c r="C19" s="33"/>
      <c r="D19" s="33"/>
      <c r="E19" s="33"/>
      <c r="F19" s="33"/>
      <c r="G19" s="33"/>
      <c r="H19" s="33"/>
      <c r="I19" s="33"/>
      <c r="J19" s="33"/>
      <c r="K19" s="33"/>
      <c r="L19" s="33"/>
      <c r="M19" s="33"/>
      <c r="N19" s="33"/>
      <c r="O19" s="33"/>
      <c r="P19" s="33"/>
      <c r="Q19" s="33"/>
      <c r="R19" s="33"/>
      <c r="S19" s="33"/>
      <c r="T19" s="33"/>
      <c r="U19" s="33"/>
      <c r="BL19">
        <f>PRODUCT(BL20:BL25)</f>
        <v>0</v>
      </c>
    </row>
    <row r="20" spans="1:64" x14ac:dyDescent="0.25">
      <c r="B20" t="s">
        <v>142</v>
      </c>
      <c r="C20" s="33">
        <v>5</v>
      </c>
      <c r="D20" s="33">
        <v>14</v>
      </c>
      <c r="E20" s="33">
        <v>18</v>
      </c>
      <c r="F20" s="33" t="s">
        <v>161</v>
      </c>
      <c r="G20" s="33">
        <v>60</v>
      </c>
      <c r="H20" s="33">
        <v>95</v>
      </c>
      <c r="I20" s="33">
        <v>102</v>
      </c>
      <c r="J20" s="33">
        <v>102</v>
      </c>
      <c r="K20" s="33"/>
      <c r="L20" s="33"/>
      <c r="M20" s="33"/>
      <c r="N20" s="33"/>
      <c r="O20" s="33"/>
      <c r="P20" s="33"/>
      <c r="Q20" s="33"/>
      <c r="R20" s="33"/>
      <c r="S20" s="33"/>
      <c r="T20" s="33"/>
      <c r="U20" s="33"/>
      <c r="AG20">
        <f>IF(C20="",1,COUNTIF(Trainingsplan!$AA$12:$AA$135,'bearbeitbare Aufgaben'!C20))</f>
        <v>0</v>
      </c>
      <c r="AH20">
        <f>IF(D20="",1,COUNTIF(Trainingsplan!$AA$12:$AA$135,'bearbeitbare Aufgaben'!D20))</f>
        <v>0</v>
      </c>
      <c r="AI20">
        <f>IF(E20="",1,COUNTIF(Trainingsplan!$AA$12:$AA$135,'bearbeitbare Aufgaben'!E20))</f>
        <v>0</v>
      </c>
      <c r="AJ20">
        <f>IF(F20="",1,COUNTIF(Trainingsplan!$AA$12:$AA$135,'bearbeitbare Aufgaben'!F20))</f>
        <v>0</v>
      </c>
      <c r="AK20">
        <f>IF(G20="",1,COUNTIF(Trainingsplan!$AA$12:$AA$135,'bearbeitbare Aufgaben'!G20))</f>
        <v>0</v>
      </c>
      <c r="AL20">
        <f>IF(H20="",1,COUNTIF(Trainingsplan!$AA$12:$AA$135,'bearbeitbare Aufgaben'!H20))</f>
        <v>0</v>
      </c>
      <c r="AM20">
        <f>IF(I20="",1,COUNTIF(Trainingsplan!$AA$12:$AA$135,'bearbeitbare Aufgaben'!I20))</f>
        <v>0</v>
      </c>
      <c r="AN20">
        <f>IF(J20="",1,COUNTIF(Trainingsplan!$AA$12:$AA$135,'bearbeitbare Aufgaben'!J20))</f>
        <v>0</v>
      </c>
      <c r="AO20">
        <f>IF(K20="",1,COUNTIF(Trainingsplan!$AA$12:$AA$135,'bearbeitbare Aufgaben'!K20))</f>
        <v>1</v>
      </c>
      <c r="AP20">
        <f>IF(L20="",1,COUNTIF(Trainingsplan!$AA$12:$AA$135,'bearbeitbare Aufgaben'!L20))</f>
        <v>1</v>
      </c>
      <c r="AQ20">
        <f>IF(M20="",1,COUNTIF(Trainingsplan!$AA$12:$AA$135,'bearbeitbare Aufgaben'!M20))</f>
        <v>1</v>
      </c>
      <c r="AR20">
        <f>IF(N20="",1,COUNTIF(Trainingsplan!$AA$12:$AA$135,'bearbeitbare Aufgaben'!N20))</f>
        <v>1</v>
      </c>
      <c r="AS20">
        <f>IF(O20="",1,COUNTIF(Trainingsplan!$AA$12:$AA$135,'bearbeitbare Aufgaben'!O20))</f>
        <v>1</v>
      </c>
      <c r="AT20">
        <f>IF(P20="",1,COUNTIF(Trainingsplan!$AA$12:$AA$135,'bearbeitbare Aufgaben'!P20))</f>
        <v>1</v>
      </c>
      <c r="AU20">
        <f>IF(Q20="",1,COUNTIF(Trainingsplan!$AA$12:$AA$135,'bearbeitbare Aufgaben'!Q20))</f>
        <v>1</v>
      </c>
      <c r="AV20">
        <f>IF(R20="",1,COUNTIF(Trainingsplan!$AA$12:$AA$135,'bearbeitbare Aufgaben'!R20))</f>
        <v>1</v>
      </c>
      <c r="AW20">
        <f>IF(S20="",1,COUNTIF(Trainingsplan!$AA$12:$AA$135,'bearbeitbare Aufgaben'!S20))</f>
        <v>1</v>
      </c>
      <c r="AX20">
        <f>IF(T20="",1,COUNTIF(Trainingsplan!$AA$12:$AA$135,'bearbeitbare Aufgaben'!T20))</f>
        <v>1</v>
      </c>
      <c r="AY20">
        <f>IF(U20="",1,COUNTIF(Trainingsplan!$AA$12:$AA$135,'bearbeitbare Aufgaben'!U20))</f>
        <v>1</v>
      </c>
      <c r="AZ20">
        <f>IF(V20="",1,COUNTIF(Trainingsplan!$AA$12:$AA$135,'bearbeitbare Aufgaben'!V20))</f>
        <v>1</v>
      </c>
      <c r="BA20">
        <f>IF(W20="",1,COUNTIF(Trainingsplan!$AA$12:$AA$135,'bearbeitbare Aufgaben'!W20))</f>
        <v>1</v>
      </c>
      <c r="BB20">
        <f>IF(X20="",1,COUNTIF(Trainingsplan!$AA$12:$AA$135,'bearbeitbare Aufgaben'!X20))</f>
        <v>1</v>
      </c>
      <c r="BC20">
        <f>IF(Y20="",1,COUNTIF(Trainingsplan!$AA$12:$AA$135,'bearbeitbare Aufgaben'!Y20))</f>
        <v>1</v>
      </c>
      <c r="BD20">
        <f>IF(Z20="",1,COUNTIF(Trainingsplan!$AA$12:$AA$135,'bearbeitbare Aufgaben'!Z20))</f>
        <v>1</v>
      </c>
      <c r="BE20">
        <f>IF(AA20="",1,COUNTIF(Trainingsplan!$AA$12:$AA$135,'bearbeitbare Aufgaben'!AA20))</f>
        <v>1</v>
      </c>
      <c r="BF20">
        <f>IF(AB20="",1,COUNTIF(Trainingsplan!$AA$12:$AA$135,'bearbeitbare Aufgaben'!AB20))</f>
        <v>1</v>
      </c>
      <c r="BG20">
        <f>IF(AC20="",1,COUNTIF(Trainingsplan!$AA$12:$AA$135,'bearbeitbare Aufgaben'!AC20))</f>
        <v>1</v>
      </c>
      <c r="BH20">
        <f>IF(AD20="",1,COUNTIF(Trainingsplan!$AA$12:$AA$135,'bearbeitbare Aufgaben'!AD20))</f>
        <v>1</v>
      </c>
      <c r="BI20">
        <f>IF(AE20="",1,COUNTIF(Trainingsplan!$AA$12:$AA$135,'bearbeitbare Aufgaben'!AE20))</f>
        <v>1</v>
      </c>
      <c r="BJ20">
        <f>IF(AF20="",1,COUNTIF(Trainingsplan!$AA$12:$AA$135,'bearbeitbare Aufgaben'!AF20))</f>
        <v>1</v>
      </c>
      <c r="BL20">
        <f>PRODUCT(AG20:BJ20)</f>
        <v>0</v>
      </c>
    </row>
    <row r="21" spans="1:64" x14ac:dyDescent="0.25">
      <c r="B21" t="s">
        <v>143</v>
      </c>
      <c r="C21" s="33">
        <v>5</v>
      </c>
      <c r="D21" s="33">
        <v>12</v>
      </c>
      <c r="E21" s="33">
        <v>14</v>
      </c>
      <c r="F21" s="33">
        <v>19</v>
      </c>
      <c r="G21" s="33">
        <v>5</v>
      </c>
      <c r="H21" s="33">
        <v>9</v>
      </c>
      <c r="I21" s="33">
        <v>10</v>
      </c>
      <c r="J21" s="33">
        <v>12</v>
      </c>
      <c r="K21" s="33">
        <v>13</v>
      </c>
      <c r="L21" s="33">
        <v>14</v>
      </c>
      <c r="M21" s="33">
        <v>19</v>
      </c>
      <c r="N21" s="33">
        <v>5</v>
      </c>
      <c r="O21" s="33">
        <v>26</v>
      </c>
      <c r="P21" s="33">
        <v>39</v>
      </c>
      <c r="Q21" s="33"/>
      <c r="R21" s="33"/>
      <c r="S21" s="33"/>
      <c r="T21" s="33"/>
      <c r="U21" s="33"/>
      <c r="AG21">
        <f>IF(C21="",1,COUNTIF(Trainingsplan!$AA$12:$AA$135,'bearbeitbare Aufgaben'!C21))</f>
        <v>0</v>
      </c>
      <c r="AH21">
        <f>IF(D21="",1,COUNTIF(Trainingsplan!$AA$12:$AA$135,'bearbeitbare Aufgaben'!D21))</f>
        <v>0</v>
      </c>
      <c r="AI21">
        <f>IF(E21="",1,COUNTIF(Trainingsplan!$AA$12:$AA$135,'bearbeitbare Aufgaben'!E21))</f>
        <v>0</v>
      </c>
      <c r="AJ21">
        <f>IF(F21="",1,COUNTIF(Trainingsplan!$AA$12:$AA$135,'bearbeitbare Aufgaben'!F21))</f>
        <v>0</v>
      </c>
      <c r="AK21">
        <f>IF(G21="",1,COUNTIF(Trainingsplan!$AA$12:$AA$135,'bearbeitbare Aufgaben'!G21))</f>
        <v>0</v>
      </c>
      <c r="AL21">
        <f>IF(H21="",1,COUNTIF(Trainingsplan!$AA$12:$AA$135,'bearbeitbare Aufgaben'!H21))</f>
        <v>0</v>
      </c>
      <c r="AM21">
        <f>IF(I21="",1,COUNTIF(Trainingsplan!$AA$12:$AA$135,'bearbeitbare Aufgaben'!I21))</f>
        <v>0</v>
      </c>
      <c r="AN21">
        <f>IF(J21="",1,COUNTIF(Trainingsplan!$AA$12:$AA$135,'bearbeitbare Aufgaben'!J21))</f>
        <v>0</v>
      </c>
      <c r="AO21">
        <f>IF(K21="",1,COUNTIF(Trainingsplan!$AA$12:$AA$135,'bearbeitbare Aufgaben'!K21))</f>
        <v>0</v>
      </c>
      <c r="AP21">
        <f>IF(L21="",1,COUNTIF(Trainingsplan!$AA$12:$AA$135,'bearbeitbare Aufgaben'!L21))</f>
        <v>0</v>
      </c>
      <c r="AQ21">
        <f>IF(M21="",1,COUNTIF(Trainingsplan!$AA$12:$AA$135,'bearbeitbare Aufgaben'!M21))</f>
        <v>0</v>
      </c>
      <c r="AR21">
        <f>IF(N21="",1,COUNTIF(Trainingsplan!$AA$12:$AA$135,'bearbeitbare Aufgaben'!N21))</f>
        <v>0</v>
      </c>
      <c r="AS21">
        <f>IF(O21="",1,COUNTIF(Trainingsplan!$AA$12:$AA$135,'bearbeitbare Aufgaben'!O21))</f>
        <v>0</v>
      </c>
      <c r="AT21">
        <f>IF(P21="",1,COUNTIF(Trainingsplan!$AA$12:$AA$135,'bearbeitbare Aufgaben'!P21))</f>
        <v>0</v>
      </c>
      <c r="AU21">
        <f>IF(Q21="",1,COUNTIF(Trainingsplan!$AA$12:$AA$135,'bearbeitbare Aufgaben'!Q21))</f>
        <v>1</v>
      </c>
      <c r="AV21">
        <f>IF(R21="",1,COUNTIF(Trainingsplan!$AA$12:$AA$135,'bearbeitbare Aufgaben'!R21))</f>
        <v>1</v>
      </c>
      <c r="AW21">
        <f>IF(S21="",1,COUNTIF(Trainingsplan!$AA$12:$AA$135,'bearbeitbare Aufgaben'!S21))</f>
        <v>1</v>
      </c>
      <c r="AX21">
        <f>IF(T21="",1,COUNTIF(Trainingsplan!$AA$12:$AA$135,'bearbeitbare Aufgaben'!T21))</f>
        <v>1</v>
      </c>
      <c r="AY21">
        <f>IF(U21="",1,COUNTIF(Trainingsplan!$AA$12:$AA$135,'bearbeitbare Aufgaben'!U21))</f>
        <v>1</v>
      </c>
      <c r="AZ21">
        <f>IF(V21="",1,COUNTIF(Trainingsplan!$AA$12:$AA$135,'bearbeitbare Aufgaben'!V21))</f>
        <v>1</v>
      </c>
      <c r="BA21">
        <f>IF(W21="",1,COUNTIF(Trainingsplan!$AA$12:$AA$135,'bearbeitbare Aufgaben'!W21))</f>
        <v>1</v>
      </c>
      <c r="BB21">
        <f>IF(X21="",1,COUNTIF(Trainingsplan!$AA$12:$AA$135,'bearbeitbare Aufgaben'!X21))</f>
        <v>1</v>
      </c>
      <c r="BC21">
        <f>IF(Y21="",1,COUNTIF(Trainingsplan!$AA$12:$AA$135,'bearbeitbare Aufgaben'!Y21))</f>
        <v>1</v>
      </c>
      <c r="BD21">
        <f>IF(Z21="",1,COUNTIF(Trainingsplan!$AA$12:$AA$135,'bearbeitbare Aufgaben'!Z21))</f>
        <v>1</v>
      </c>
      <c r="BE21">
        <f>IF(AA21="",1,COUNTIF(Trainingsplan!$AA$12:$AA$135,'bearbeitbare Aufgaben'!AA21))</f>
        <v>1</v>
      </c>
      <c r="BF21">
        <f>IF(AB21="",1,COUNTIF(Trainingsplan!$AA$12:$AA$135,'bearbeitbare Aufgaben'!AB21))</f>
        <v>1</v>
      </c>
      <c r="BG21">
        <f>IF(AC21="",1,COUNTIF(Trainingsplan!$AA$12:$AA$135,'bearbeitbare Aufgaben'!AC21))</f>
        <v>1</v>
      </c>
      <c r="BH21">
        <f>IF(AD21="",1,COUNTIF(Trainingsplan!$AA$12:$AA$135,'bearbeitbare Aufgaben'!AD21))</f>
        <v>1</v>
      </c>
      <c r="BI21">
        <f>IF(AE21="",1,COUNTIF(Trainingsplan!$AA$12:$AA$135,'bearbeitbare Aufgaben'!AE21))</f>
        <v>1</v>
      </c>
      <c r="BJ21">
        <f>IF(AF21="",1,COUNTIF(Trainingsplan!$AA$12:$AA$135,'bearbeitbare Aufgaben'!AF21))</f>
        <v>1</v>
      </c>
      <c r="BL21">
        <f t="shared" ref="BL21:BL25" si="2">PRODUCT(AG21:BJ21)</f>
        <v>0</v>
      </c>
    </row>
    <row r="22" spans="1:64" x14ac:dyDescent="0.25">
      <c r="B22" t="s">
        <v>144</v>
      </c>
      <c r="C22" s="33">
        <v>21</v>
      </c>
      <c r="D22" s="33">
        <v>46</v>
      </c>
      <c r="E22" s="33">
        <v>11</v>
      </c>
      <c r="F22" s="33">
        <v>2</v>
      </c>
      <c r="G22" s="33">
        <v>22</v>
      </c>
      <c r="H22" s="33">
        <v>22</v>
      </c>
      <c r="I22" s="33">
        <v>19</v>
      </c>
      <c r="J22" s="33">
        <v>46</v>
      </c>
      <c r="K22" s="33">
        <v>49</v>
      </c>
      <c r="L22" s="33">
        <v>25</v>
      </c>
      <c r="M22" s="33">
        <v>26</v>
      </c>
      <c r="N22" s="33">
        <v>46</v>
      </c>
      <c r="O22" s="33">
        <v>25</v>
      </c>
      <c r="P22" s="33">
        <v>26</v>
      </c>
      <c r="Q22" s="33"/>
      <c r="R22" s="33"/>
      <c r="S22" s="33"/>
      <c r="T22" s="33"/>
      <c r="U22" s="33"/>
      <c r="AG22">
        <f>IF(C22="",1,COUNTIF(Trainingsplan!$AA$12:$AA$135,'bearbeitbare Aufgaben'!C22))</f>
        <v>0</v>
      </c>
      <c r="AH22">
        <f>IF(D22="",1,COUNTIF(Trainingsplan!$AA$12:$AA$135,'bearbeitbare Aufgaben'!D22))</f>
        <v>0</v>
      </c>
      <c r="AI22">
        <f>IF(E22="",1,COUNTIF(Trainingsplan!$AA$12:$AA$135,'bearbeitbare Aufgaben'!E22))</f>
        <v>0</v>
      </c>
      <c r="AJ22">
        <f>IF(F22="",1,COUNTIF(Trainingsplan!$AA$12:$AA$135,'bearbeitbare Aufgaben'!F22))</f>
        <v>0</v>
      </c>
      <c r="AK22">
        <f>IF(G22="",1,COUNTIF(Trainingsplan!$AA$12:$AA$135,'bearbeitbare Aufgaben'!G22))</f>
        <v>0</v>
      </c>
      <c r="AL22">
        <f>IF(I22="",1,COUNTIF(Trainingsplan!$AA$12:$AA$135,'bearbeitbare Aufgaben'!I22))</f>
        <v>0</v>
      </c>
      <c r="AM22">
        <f>IF(J22="",1,COUNTIF(Trainingsplan!$AA$12:$AA$135,'bearbeitbare Aufgaben'!J22))</f>
        <v>0</v>
      </c>
      <c r="AN22">
        <f>IF(K22="",1,COUNTIF(Trainingsplan!$AA$12:$AA$135,'bearbeitbare Aufgaben'!K22))</f>
        <v>0</v>
      </c>
      <c r="AO22">
        <f>IF(L22="",1,COUNTIF(Trainingsplan!$AA$12:$AA$135,'bearbeitbare Aufgaben'!L22))</f>
        <v>0</v>
      </c>
      <c r="AP22">
        <f>IF(M22="",1,COUNTIF(Trainingsplan!$AA$12:$AA$135,'bearbeitbare Aufgaben'!M22))</f>
        <v>0</v>
      </c>
      <c r="AQ22">
        <f>IF(N22="",1,COUNTIF(Trainingsplan!$AA$12:$AA$135,'bearbeitbare Aufgaben'!N22))</f>
        <v>0</v>
      </c>
      <c r="AR22">
        <f>IF(O22="",1,COUNTIF(Trainingsplan!$AA$12:$AA$135,'bearbeitbare Aufgaben'!O22))</f>
        <v>0</v>
      </c>
      <c r="AS22">
        <f>IF(P22="",1,COUNTIF(Trainingsplan!$AA$12:$AA$135,'bearbeitbare Aufgaben'!P22))</f>
        <v>0</v>
      </c>
      <c r="AT22">
        <f>IF(P22="",1,COUNTIF(Trainingsplan!$AA$12:$AA$135,'bearbeitbare Aufgaben'!P22))</f>
        <v>0</v>
      </c>
      <c r="AU22">
        <f>IF(Q22="",1,COUNTIF(Trainingsplan!$AA$12:$AA$135,'bearbeitbare Aufgaben'!Q22))</f>
        <v>1</v>
      </c>
      <c r="AV22">
        <f>IF(R22="",1,COUNTIF(Trainingsplan!$AA$12:$AA$135,'bearbeitbare Aufgaben'!R22))</f>
        <v>1</v>
      </c>
      <c r="AW22">
        <f>IF(S22="",1,COUNTIF(Trainingsplan!$AA$12:$AA$135,'bearbeitbare Aufgaben'!S22))</f>
        <v>1</v>
      </c>
      <c r="AX22">
        <f>IF(T22="",1,COUNTIF(Trainingsplan!$AA$12:$AA$135,'bearbeitbare Aufgaben'!T22))</f>
        <v>1</v>
      </c>
      <c r="AY22">
        <f>IF(U22="",1,COUNTIF(Trainingsplan!$AA$12:$AA$135,'bearbeitbare Aufgaben'!U22))</f>
        <v>1</v>
      </c>
      <c r="AZ22">
        <f>IF(V22="",1,COUNTIF(Trainingsplan!$AA$12:$AA$135,'bearbeitbare Aufgaben'!V22))</f>
        <v>1</v>
      </c>
      <c r="BA22">
        <f>IF(W22="",1,COUNTIF(Trainingsplan!$AA$12:$AA$135,'bearbeitbare Aufgaben'!W22))</f>
        <v>1</v>
      </c>
      <c r="BB22">
        <f>IF(X22="",1,COUNTIF(Trainingsplan!$AA$12:$AA$135,'bearbeitbare Aufgaben'!X22))</f>
        <v>1</v>
      </c>
      <c r="BC22">
        <f>IF(Y22="",1,COUNTIF(Trainingsplan!$AA$12:$AA$135,'bearbeitbare Aufgaben'!Y22))</f>
        <v>1</v>
      </c>
      <c r="BD22">
        <f>IF(Z22="",1,COUNTIF(Trainingsplan!$AA$12:$AA$135,'bearbeitbare Aufgaben'!Z22))</f>
        <v>1</v>
      </c>
      <c r="BE22">
        <f>IF(AA22="",1,COUNTIF(Trainingsplan!$AA$12:$AA$135,'bearbeitbare Aufgaben'!AA22))</f>
        <v>1</v>
      </c>
      <c r="BF22">
        <f>IF(AB22="",1,COUNTIF(Trainingsplan!$AA$12:$AA$135,'bearbeitbare Aufgaben'!AB22))</f>
        <v>1</v>
      </c>
      <c r="BG22">
        <f>IF(AC22="",1,COUNTIF(Trainingsplan!$AA$12:$AA$135,'bearbeitbare Aufgaben'!AC22))</f>
        <v>1</v>
      </c>
      <c r="BH22">
        <f>IF(AD22="",1,COUNTIF(Trainingsplan!$AA$12:$AA$135,'bearbeitbare Aufgaben'!AD22))</f>
        <v>1</v>
      </c>
      <c r="BI22">
        <f>IF(AE22="",1,COUNTIF(Trainingsplan!$AA$12:$AA$135,'bearbeitbare Aufgaben'!AE22))</f>
        <v>1</v>
      </c>
      <c r="BJ22">
        <f>IF(AF22="",1,COUNTIF(Trainingsplan!$AA$12:$AA$135,'bearbeitbare Aufgaben'!AF22))</f>
        <v>1</v>
      </c>
      <c r="BL22">
        <f t="shared" si="2"/>
        <v>0</v>
      </c>
    </row>
    <row r="23" spans="1:64" x14ac:dyDescent="0.25">
      <c r="B23" t="s">
        <v>145</v>
      </c>
      <c r="C23" s="33">
        <v>64</v>
      </c>
      <c r="D23" s="33">
        <v>59</v>
      </c>
      <c r="E23" s="33">
        <v>60</v>
      </c>
      <c r="F23" s="33" t="s">
        <v>161</v>
      </c>
      <c r="G23" s="33">
        <v>58</v>
      </c>
      <c r="H23" s="33">
        <v>55</v>
      </c>
      <c r="I23" s="33">
        <v>62</v>
      </c>
      <c r="J23" s="33">
        <v>63</v>
      </c>
      <c r="K23" s="33">
        <v>52</v>
      </c>
      <c r="L23" s="33">
        <v>80</v>
      </c>
      <c r="M23" s="33">
        <v>61</v>
      </c>
      <c r="N23" s="33">
        <v>55</v>
      </c>
      <c r="O23" s="33">
        <v>55</v>
      </c>
      <c r="P23" s="33">
        <v>52</v>
      </c>
      <c r="Q23" s="33">
        <v>56</v>
      </c>
      <c r="R23" s="33">
        <v>81</v>
      </c>
      <c r="S23" s="33"/>
      <c r="T23" s="33"/>
      <c r="U23" s="33"/>
      <c r="AG23">
        <f>IF(C23="",1,COUNTIF(Trainingsplan!$AA$12:$AA$135,'bearbeitbare Aufgaben'!C23))</f>
        <v>0</v>
      </c>
      <c r="AH23">
        <f>IF(D23="",1,COUNTIF(Trainingsplan!$AA$12:$AA$135,'bearbeitbare Aufgaben'!D23))</f>
        <v>0</v>
      </c>
      <c r="AI23">
        <f>IF(E23="",1,COUNTIF(Trainingsplan!$AA$12:$AA$135,'bearbeitbare Aufgaben'!E23))</f>
        <v>0</v>
      </c>
      <c r="AJ23">
        <f>IF(F23="",1,COUNTIF(Trainingsplan!$AA$12:$AA$135,'bearbeitbare Aufgaben'!F23))</f>
        <v>0</v>
      </c>
      <c r="AK23">
        <f>IF(G23="",1,COUNTIF(Trainingsplan!$AA$12:$AA$135,'bearbeitbare Aufgaben'!G23))</f>
        <v>0</v>
      </c>
      <c r="AL23">
        <f>IF(H23="",1,COUNTIF(Trainingsplan!$AA$12:$AA$135,'bearbeitbare Aufgaben'!H23))</f>
        <v>0</v>
      </c>
      <c r="AM23">
        <f>IF(I23="",1,COUNTIF(Trainingsplan!$AA$12:$AA$135,'bearbeitbare Aufgaben'!I23))</f>
        <v>0</v>
      </c>
      <c r="AN23">
        <f>IF(J23="",1,COUNTIF(Trainingsplan!$AA$12:$AA$135,'bearbeitbare Aufgaben'!J23))</f>
        <v>0</v>
      </c>
      <c r="AO23">
        <f>IF(K23="",1,COUNTIF(Trainingsplan!$AA$12:$AA$135,'bearbeitbare Aufgaben'!K23))</f>
        <v>0</v>
      </c>
      <c r="AP23">
        <f>IF(L23="",1,COUNTIF(Trainingsplan!$AA$12:$AA$135,'bearbeitbare Aufgaben'!L23))</f>
        <v>0</v>
      </c>
      <c r="AQ23">
        <f>IF(M23="",1,COUNTIF(Trainingsplan!$AA$12:$AA$135,'bearbeitbare Aufgaben'!M23))</f>
        <v>0</v>
      </c>
      <c r="AR23">
        <f>IF(N23="",1,COUNTIF(Trainingsplan!$AA$12:$AA$135,'bearbeitbare Aufgaben'!N23))</f>
        <v>0</v>
      </c>
      <c r="AS23">
        <f>IF(O23="",1,COUNTIF(Trainingsplan!$AA$12:$AA$135,'bearbeitbare Aufgaben'!O23))</f>
        <v>0</v>
      </c>
      <c r="AT23">
        <f>IF(P23="",1,COUNTIF(Trainingsplan!$AA$12:$AA$135,'bearbeitbare Aufgaben'!P23))</f>
        <v>0</v>
      </c>
      <c r="AU23">
        <f>IF(Q23="",1,COUNTIF(Trainingsplan!$AA$12:$AA$135,'bearbeitbare Aufgaben'!Q23))</f>
        <v>0</v>
      </c>
      <c r="AV23">
        <f>IF(R23="",1,COUNTIF(Trainingsplan!$AA$12:$AA$135,'bearbeitbare Aufgaben'!R23))</f>
        <v>0</v>
      </c>
      <c r="AW23">
        <f>IF(S23="",1,COUNTIF(Trainingsplan!$AA$12:$AA$135,'bearbeitbare Aufgaben'!S23))</f>
        <v>1</v>
      </c>
      <c r="AX23">
        <f>IF(T23="",1,COUNTIF(Trainingsplan!$AA$12:$AA$135,'bearbeitbare Aufgaben'!T23))</f>
        <v>1</v>
      </c>
      <c r="AY23">
        <f>IF(U23="",1,COUNTIF(Trainingsplan!$AA$12:$AA$135,'bearbeitbare Aufgaben'!U23))</f>
        <v>1</v>
      </c>
      <c r="AZ23">
        <f>IF(V23="",1,COUNTIF(Trainingsplan!$AA$12:$AA$135,'bearbeitbare Aufgaben'!V23))</f>
        <v>1</v>
      </c>
      <c r="BA23">
        <f>IF(W23="",1,COUNTIF(Trainingsplan!$AA$12:$AA$135,'bearbeitbare Aufgaben'!W23))</f>
        <v>1</v>
      </c>
      <c r="BB23">
        <f>IF(X23="",1,COUNTIF(Trainingsplan!$AA$12:$AA$135,'bearbeitbare Aufgaben'!X23))</f>
        <v>1</v>
      </c>
      <c r="BC23">
        <f>IF(Y23="",1,COUNTIF(Trainingsplan!$AA$12:$AA$135,'bearbeitbare Aufgaben'!Y23))</f>
        <v>1</v>
      </c>
      <c r="BD23">
        <f>IF(Z23="",1,COUNTIF(Trainingsplan!$AA$12:$AA$135,'bearbeitbare Aufgaben'!Z23))</f>
        <v>1</v>
      </c>
      <c r="BE23">
        <f>IF(AA23="",1,COUNTIF(Trainingsplan!$AA$12:$AA$135,'bearbeitbare Aufgaben'!AA23))</f>
        <v>1</v>
      </c>
      <c r="BF23">
        <f>IF(AB23="",1,COUNTIF(Trainingsplan!$AA$12:$AA$135,'bearbeitbare Aufgaben'!AB23))</f>
        <v>1</v>
      </c>
      <c r="BG23">
        <f>IF(AC23="",1,COUNTIF(Trainingsplan!$AA$12:$AA$135,'bearbeitbare Aufgaben'!AC23))</f>
        <v>1</v>
      </c>
      <c r="BH23">
        <f>IF(AD23="",1,COUNTIF(Trainingsplan!$AA$12:$AA$135,'bearbeitbare Aufgaben'!AD23))</f>
        <v>1</v>
      </c>
      <c r="BI23">
        <f>IF(AE23="",1,COUNTIF(Trainingsplan!$AA$12:$AA$135,'bearbeitbare Aufgaben'!AE23))</f>
        <v>1</v>
      </c>
      <c r="BJ23">
        <f>IF(AF23="",1,COUNTIF(Trainingsplan!$AA$12:$AA$135,'bearbeitbare Aufgaben'!AF23))</f>
        <v>1</v>
      </c>
      <c r="BL23">
        <f t="shared" si="2"/>
        <v>0</v>
      </c>
    </row>
    <row r="24" spans="1:64" x14ac:dyDescent="0.25">
      <c r="B24" t="s">
        <v>146</v>
      </c>
      <c r="C24" s="33" t="s">
        <v>182</v>
      </c>
      <c r="D24" s="33" t="s">
        <v>179</v>
      </c>
      <c r="E24" s="33">
        <v>95</v>
      </c>
      <c r="F24" s="33">
        <v>95</v>
      </c>
      <c r="G24" s="33">
        <v>95</v>
      </c>
      <c r="H24" s="33">
        <v>113</v>
      </c>
      <c r="I24" s="33">
        <v>115</v>
      </c>
      <c r="J24" s="33">
        <v>115</v>
      </c>
      <c r="K24" s="33">
        <v>115</v>
      </c>
      <c r="L24" s="33" t="s">
        <v>178</v>
      </c>
      <c r="M24" s="33">
        <v>116</v>
      </c>
      <c r="N24" s="33">
        <v>115</v>
      </c>
      <c r="O24" s="33">
        <v>115</v>
      </c>
      <c r="P24" s="33">
        <v>116</v>
      </c>
      <c r="Q24" s="33">
        <v>100</v>
      </c>
      <c r="R24" s="33">
        <v>101</v>
      </c>
      <c r="S24" s="33"/>
      <c r="T24" s="33"/>
      <c r="U24" s="33"/>
      <c r="AG24">
        <f>IF(C24="",1,COUNTIF(Trainingsplan!$AA$12:$AA$135,'bearbeitbare Aufgaben'!C24))</f>
        <v>0</v>
      </c>
      <c r="AH24">
        <f>IF(D24="",1,COUNTIF(Trainingsplan!$AA$12:$AA$135,'bearbeitbare Aufgaben'!D24))</f>
        <v>0</v>
      </c>
      <c r="AI24">
        <f>IF(E24="",1,COUNTIF(Trainingsplan!$AA$12:$AA$135,'bearbeitbare Aufgaben'!E24))</f>
        <v>0</v>
      </c>
      <c r="AJ24">
        <f>IF(F24="",1,COUNTIF(Trainingsplan!$AA$12:$AA$135,'bearbeitbare Aufgaben'!F24))</f>
        <v>0</v>
      </c>
      <c r="AK24">
        <f>IF(G24="",1,COUNTIF(Trainingsplan!$AA$12:$AA$135,'bearbeitbare Aufgaben'!G24))</f>
        <v>0</v>
      </c>
      <c r="AL24">
        <f>IF(H24="",1,COUNTIF(Trainingsplan!$AA$12:$AA$135,'bearbeitbare Aufgaben'!H24))</f>
        <v>0</v>
      </c>
      <c r="AM24">
        <f>IF(I24="",1,COUNTIF(Trainingsplan!$AA$12:$AA$135,'bearbeitbare Aufgaben'!I24))</f>
        <v>0</v>
      </c>
      <c r="AN24">
        <f>IF(J24="",1,COUNTIF(Trainingsplan!$AA$12:$AA$135,'bearbeitbare Aufgaben'!J24))</f>
        <v>0</v>
      </c>
      <c r="AO24">
        <f>IF(K24="",1,COUNTIF(Trainingsplan!$AA$12:$AA$135,'bearbeitbare Aufgaben'!K24))</f>
        <v>0</v>
      </c>
      <c r="AP24">
        <f>IF(L24="",1,COUNTIF(Trainingsplan!$AA$12:$AA$135,'bearbeitbare Aufgaben'!L24))</f>
        <v>0</v>
      </c>
      <c r="AQ24">
        <f>IF(M24="",1,COUNTIF(Trainingsplan!$AA$12:$AA$135,'bearbeitbare Aufgaben'!M24))</f>
        <v>0</v>
      </c>
      <c r="AR24">
        <f>IF(N24="",1,COUNTIF(Trainingsplan!$AA$12:$AA$135,'bearbeitbare Aufgaben'!N24))</f>
        <v>0</v>
      </c>
      <c r="AS24">
        <f>IF(O24="",1,COUNTIF(Trainingsplan!$AA$12:$AA$135,'bearbeitbare Aufgaben'!O24))</f>
        <v>0</v>
      </c>
      <c r="AT24">
        <f>IF(P24="",1,COUNTIF(Trainingsplan!$AA$12:$AA$135,'bearbeitbare Aufgaben'!P24))</f>
        <v>0</v>
      </c>
      <c r="AU24">
        <f>IF(Q24="",1,COUNTIF(Trainingsplan!$AA$12:$AA$135,'bearbeitbare Aufgaben'!Q24))</f>
        <v>0</v>
      </c>
      <c r="AV24">
        <f>IF(R24="",1,COUNTIF(Trainingsplan!$AA$12:$AA$135,'bearbeitbare Aufgaben'!R24))</f>
        <v>0</v>
      </c>
      <c r="AW24">
        <f>IF(S24="",1,COUNTIF(Trainingsplan!$AA$12:$AA$135,'bearbeitbare Aufgaben'!S24))</f>
        <v>1</v>
      </c>
      <c r="AX24">
        <f>IF(T24="",1,COUNTIF(Trainingsplan!$AA$12:$AA$135,'bearbeitbare Aufgaben'!T24))</f>
        <v>1</v>
      </c>
      <c r="AY24">
        <f>IF(U24="",1,COUNTIF(Trainingsplan!$AA$12:$AA$135,'bearbeitbare Aufgaben'!U24))</f>
        <v>1</v>
      </c>
      <c r="AZ24">
        <f>IF(V24="",1,COUNTIF(Trainingsplan!$AA$12:$AA$135,'bearbeitbare Aufgaben'!V24))</f>
        <v>1</v>
      </c>
      <c r="BA24">
        <f>IF(W24="",1,COUNTIF(Trainingsplan!$AA$12:$AA$135,'bearbeitbare Aufgaben'!W24))</f>
        <v>1</v>
      </c>
      <c r="BB24">
        <f>IF(X24="",1,COUNTIF(Trainingsplan!$AA$12:$AA$135,'bearbeitbare Aufgaben'!X24))</f>
        <v>1</v>
      </c>
      <c r="BC24">
        <f>IF(Y24="",1,COUNTIF(Trainingsplan!$AA$12:$AA$135,'bearbeitbare Aufgaben'!Y24))</f>
        <v>1</v>
      </c>
      <c r="BD24">
        <f>IF(Z24="",1,COUNTIF(Trainingsplan!$AA$12:$AA$135,'bearbeitbare Aufgaben'!Z24))</f>
        <v>1</v>
      </c>
      <c r="BE24">
        <f>IF(AA24="",1,COUNTIF(Trainingsplan!$AA$12:$AA$135,'bearbeitbare Aufgaben'!AA24))</f>
        <v>1</v>
      </c>
      <c r="BF24">
        <f>IF(AB24="",1,COUNTIF(Trainingsplan!$AA$12:$AA$135,'bearbeitbare Aufgaben'!AB24))</f>
        <v>1</v>
      </c>
      <c r="BG24">
        <f>IF(AC24="",1,COUNTIF(Trainingsplan!$AA$12:$AA$135,'bearbeitbare Aufgaben'!AC24))</f>
        <v>1</v>
      </c>
      <c r="BH24">
        <f>IF(AD24="",1,COUNTIF(Trainingsplan!$AA$12:$AA$135,'bearbeitbare Aufgaben'!AD24))</f>
        <v>1</v>
      </c>
      <c r="BI24">
        <f>IF(AE24="",1,COUNTIF(Trainingsplan!$AA$12:$AA$135,'bearbeitbare Aufgaben'!AE24))</f>
        <v>1</v>
      </c>
      <c r="BJ24">
        <f>IF(AF24="",1,COUNTIF(Trainingsplan!$AA$12:$AA$135,'bearbeitbare Aufgaben'!AF24))</f>
        <v>1</v>
      </c>
      <c r="BL24">
        <f t="shared" ref="BL24" si="3">PRODUCT(AG24:BJ24)</f>
        <v>0</v>
      </c>
    </row>
    <row r="25" spans="1:64" x14ac:dyDescent="0.25">
      <c r="B25" t="s">
        <v>154</v>
      </c>
      <c r="C25" s="33">
        <v>95</v>
      </c>
      <c r="D25" s="33">
        <v>101</v>
      </c>
      <c r="E25" s="33">
        <v>100</v>
      </c>
      <c r="F25" s="33">
        <v>100</v>
      </c>
      <c r="G25" s="33">
        <v>105</v>
      </c>
      <c r="H25" s="33">
        <v>105</v>
      </c>
      <c r="I25" s="33">
        <v>100</v>
      </c>
      <c r="J25" s="33">
        <v>105</v>
      </c>
      <c r="K25" s="33">
        <v>110</v>
      </c>
      <c r="L25" s="33">
        <v>111</v>
      </c>
      <c r="M25" s="33"/>
      <c r="N25" s="33"/>
      <c r="O25" s="33"/>
      <c r="P25" s="33"/>
      <c r="Q25" s="33"/>
      <c r="R25" s="33"/>
      <c r="S25" s="33"/>
      <c r="T25" s="33"/>
      <c r="U25" s="33"/>
      <c r="AG25">
        <f>IF(C25="",1,COUNTIF(Trainingsplan!$AA$12:$AA$135,'bearbeitbare Aufgaben'!C25))</f>
        <v>0</v>
      </c>
      <c r="AH25">
        <f>IF(D25="",1,COUNTIF(Trainingsplan!$AA$12:$AA$135,'bearbeitbare Aufgaben'!D25))</f>
        <v>0</v>
      </c>
      <c r="AI25">
        <f>IF(E25="",1,COUNTIF(Trainingsplan!$AA$12:$AA$135,'bearbeitbare Aufgaben'!E25))</f>
        <v>0</v>
      </c>
      <c r="AJ25">
        <f>IF(F25="",1,COUNTIF(Trainingsplan!$AA$12:$AA$135,'bearbeitbare Aufgaben'!F25))</f>
        <v>0</v>
      </c>
      <c r="AK25">
        <f>IF(G25="",1,COUNTIF(Trainingsplan!$AA$12:$AA$135,'bearbeitbare Aufgaben'!G25))</f>
        <v>0</v>
      </c>
      <c r="AL25">
        <f>IF(H25="",1,COUNTIF(Trainingsplan!$AA$12:$AA$135,'bearbeitbare Aufgaben'!H25))</f>
        <v>0</v>
      </c>
      <c r="AM25">
        <f>IF(I25="",1,COUNTIF(Trainingsplan!$AA$12:$AA$135,'bearbeitbare Aufgaben'!I25))</f>
        <v>0</v>
      </c>
      <c r="AN25">
        <f>IF(J25="",1,COUNTIF(Trainingsplan!$AA$12:$AA$135,'bearbeitbare Aufgaben'!J25))</f>
        <v>0</v>
      </c>
      <c r="AO25">
        <f>IF(K25="",1,COUNTIF(Trainingsplan!$AA$12:$AA$135,'bearbeitbare Aufgaben'!K25))</f>
        <v>0</v>
      </c>
      <c r="AP25">
        <f>IF(L25="",1,COUNTIF(Trainingsplan!$AA$12:$AA$135,'bearbeitbare Aufgaben'!L25))</f>
        <v>0</v>
      </c>
      <c r="AQ25">
        <f>IF(M25="",1,COUNTIF(Trainingsplan!$AA$12:$AA$135,'bearbeitbare Aufgaben'!M25))</f>
        <v>1</v>
      </c>
      <c r="AR25">
        <f>IF(N25="",1,COUNTIF(Trainingsplan!$AA$12:$AA$135,'bearbeitbare Aufgaben'!N25))</f>
        <v>1</v>
      </c>
      <c r="AS25">
        <f>IF(O25="",1,COUNTIF(Trainingsplan!$AA$12:$AA$135,'bearbeitbare Aufgaben'!O25))</f>
        <v>1</v>
      </c>
      <c r="AT25">
        <f>IF(P25="",1,COUNTIF(Trainingsplan!$AA$12:$AA$135,'bearbeitbare Aufgaben'!P25))</f>
        <v>1</v>
      </c>
      <c r="AU25">
        <f>IF(Q25="",1,COUNTIF(Trainingsplan!$AA$12:$AA$135,'bearbeitbare Aufgaben'!Q25))</f>
        <v>1</v>
      </c>
      <c r="AV25">
        <f>IF(R25="",1,COUNTIF(Trainingsplan!$AA$12:$AA$135,'bearbeitbare Aufgaben'!R25))</f>
        <v>1</v>
      </c>
      <c r="AW25">
        <f>IF(S25="",1,COUNTIF(Trainingsplan!$AA$12:$AA$135,'bearbeitbare Aufgaben'!S25))</f>
        <v>1</v>
      </c>
      <c r="AX25">
        <f>IF(T25="",1,COUNTIF(Trainingsplan!$AA$12:$AA$135,'bearbeitbare Aufgaben'!T25))</f>
        <v>1</v>
      </c>
      <c r="AY25">
        <f>IF(U25="",1,COUNTIF(Trainingsplan!$AA$12:$AA$135,'bearbeitbare Aufgaben'!U25))</f>
        <v>1</v>
      </c>
      <c r="AZ25">
        <f>IF(V25="",1,COUNTIF(Trainingsplan!$AA$12:$AA$135,'bearbeitbare Aufgaben'!V25))</f>
        <v>1</v>
      </c>
      <c r="BA25">
        <f>IF(W25="",1,COUNTIF(Trainingsplan!$AA$12:$AA$135,'bearbeitbare Aufgaben'!W25))</f>
        <v>1</v>
      </c>
      <c r="BB25">
        <f>IF(X25="",1,COUNTIF(Trainingsplan!$AA$12:$AA$135,'bearbeitbare Aufgaben'!X25))</f>
        <v>1</v>
      </c>
      <c r="BC25">
        <f>IF(Y25="",1,COUNTIF(Trainingsplan!$AA$12:$AA$135,'bearbeitbare Aufgaben'!Y25))</f>
        <v>1</v>
      </c>
      <c r="BD25">
        <f>IF(Z25="",1,COUNTIF(Trainingsplan!$AA$12:$AA$135,'bearbeitbare Aufgaben'!Z25))</f>
        <v>1</v>
      </c>
      <c r="BE25">
        <f>IF(AA25="",1,COUNTIF(Trainingsplan!$AA$12:$AA$135,'bearbeitbare Aufgaben'!AA25))</f>
        <v>1</v>
      </c>
      <c r="BF25">
        <f>IF(AB25="",1,COUNTIF(Trainingsplan!$AA$12:$AA$135,'bearbeitbare Aufgaben'!AB25))</f>
        <v>1</v>
      </c>
      <c r="BG25">
        <f>IF(AC25="",1,COUNTIF(Trainingsplan!$AA$12:$AA$135,'bearbeitbare Aufgaben'!AC25))</f>
        <v>1</v>
      </c>
      <c r="BH25">
        <f>IF(AD25="",1,COUNTIF(Trainingsplan!$AA$12:$AA$135,'bearbeitbare Aufgaben'!AD25))</f>
        <v>1</v>
      </c>
      <c r="BI25">
        <f>IF(AE25="",1,COUNTIF(Trainingsplan!$AA$12:$AA$135,'bearbeitbare Aufgaben'!AE25))</f>
        <v>1</v>
      </c>
      <c r="BJ25">
        <f>IF(AF25="",1,COUNTIF(Trainingsplan!$AA$12:$AA$135,'bearbeitbare Aufgaben'!AF25))</f>
        <v>1</v>
      </c>
      <c r="BL25">
        <f t="shared" si="2"/>
        <v>0</v>
      </c>
    </row>
    <row r="26" spans="1:64" ht="15.75" customHeight="1" x14ac:dyDescent="0.25">
      <c r="A26" t="s">
        <v>115</v>
      </c>
      <c r="C26" s="33"/>
      <c r="D26" s="33"/>
      <c r="E26" s="33"/>
      <c r="F26" s="33"/>
      <c r="G26" s="33"/>
      <c r="H26" s="33"/>
      <c r="I26" s="33"/>
      <c r="J26" s="33"/>
      <c r="K26" s="33"/>
      <c r="L26" s="33"/>
      <c r="M26" s="33"/>
      <c r="N26" s="33"/>
      <c r="O26" s="33"/>
      <c r="P26" s="33"/>
      <c r="Q26" s="33"/>
      <c r="R26" s="33"/>
      <c r="S26" s="33"/>
      <c r="T26" s="33"/>
      <c r="U26" s="33"/>
      <c r="BL26">
        <f>PRODUCT(BL27:BL31)</f>
        <v>0</v>
      </c>
    </row>
    <row r="27" spans="1:64" x14ac:dyDescent="0.25">
      <c r="B27" t="s">
        <v>142</v>
      </c>
      <c r="C27" s="33">
        <v>23</v>
      </c>
      <c r="D27" s="33">
        <v>12</v>
      </c>
      <c r="E27" s="33">
        <v>13</v>
      </c>
      <c r="F27" s="33">
        <v>14</v>
      </c>
      <c r="G27" s="33">
        <v>19</v>
      </c>
      <c r="H27" s="33">
        <v>46</v>
      </c>
      <c r="I27" s="33">
        <v>27</v>
      </c>
      <c r="J27" s="33">
        <v>46</v>
      </c>
      <c r="K27" s="33">
        <v>68</v>
      </c>
      <c r="L27" s="33">
        <v>58</v>
      </c>
      <c r="M27" s="33" t="s">
        <v>179</v>
      </c>
      <c r="N27" s="33">
        <v>95</v>
      </c>
      <c r="O27" s="33">
        <v>113</v>
      </c>
      <c r="P27" s="33">
        <v>115</v>
      </c>
      <c r="Q27" s="33"/>
      <c r="R27" s="33"/>
      <c r="S27" s="33"/>
      <c r="T27" s="33"/>
      <c r="U27" s="33"/>
      <c r="AG27">
        <f>IF(C27="",1,COUNTIF(Trainingsplan!$AA$12:$AA$135,'bearbeitbare Aufgaben'!C27))</f>
        <v>0</v>
      </c>
      <c r="AH27">
        <f>IF(D27="",1,COUNTIF(Trainingsplan!$AA$12:$AA$135,'bearbeitbare Aufgaben'!D27))</f>
        <v>0</v>
      </c>
      <c r="AI27">
        <f>IF(E27="",1,COUNTIF(Trainingsplan!$AA$12:$AA$135,'bearbeitbare Aufgaben'!E27))</f>
        <v>0</v>
      </c>
      <c r="AJ27">
        <f>IF(F27="",1,COUNTIF(Trainingsplan!$AA$12:$AA$135,'bearbeitbare Aufgaben'!F27))</f>
        <v>0</v>
      </c>
      <c r="AK27">
        <f>IF(G27="",1,COUNTIF(Trainingsplan!$AA$12:$AA$135,'bearbeitbare Aufgaben'!G27))</f>
        <v>0</v>
      </c>
      <c r="AL27">
        <f>IF(H27="",1,COUNTIF(Trainingsplan!$AA$12:$AA$135,'bearbeitbare Aufgaben'!H27))</f>
        <v>0</v>
      </c>
      <c r="AM27">
        <f>IF(I27="",1,COUNTIF(Trainingsplan!$AA$12:$AA$135,'bearbeitbare Aufgaben'!I27))</f>
        <v>0</v>
      </c>
      <c r="AN27">
        <f>IF(J27="",1,COUNTIF(Trainingsplan!$AA$12:$AA$135,'bearbeitbare Aufgaben'!J27))</f>
        <v>0</v>
      </c>
      <c r="AO27">
        <f>IF(K27="",1,COUNTIF(Trainingsplan!$AA$12:$AA$135,'bearbeitbare Aufgaben'!K27))</f>
        <v>0</v>
      </c>
      <c r="AP27">
        <f>IF(L27="",1,COUNTIF(Trainingsplan!$AA$12:$AA$135,'bearbeitbare Aufgaben'!L27))</f>
        <v>0</v>
      </c>
      <c r="AQ27">
        <f>IF(M27="",1,COUNTIF(Trainingsplan!$AA$12:$AA$135,'bearbeitbare Aufgaben'!M27))</f>
        <v>0</v>
      </c>
      <c r="AR27">
        <f>IF(N27="",1,COUNTIF(Trainingsplan!$AA$12:$AA$135,'bearbeitbare Aufgaben'!N27))</f>
        <v>0</v>
      </c>
      <c r="AS27">
        <f>IF(O27="",1,COUNTIF(Trainingsplan!$AA$12:$AA$135,'bearbeitbare Aufgaben'!O27))</f>
        <v>0</v>
      </c>
      <c r="AT27">
        <f>IF(P27="",1,COUNTIF(Trainingsplan!$AA$12:$AA$135,'bearbeitbare Aufgaben'!P27))</f>
        <v>0</v>
      </c>
      <c r="AU27">
        <f>IF(Q27="",1,COUNTIF(Trainingsplan!$AA$12:$AA$135,'bearbeitbare Aufgaben'!Q27))</f>
        <v>1</v>
      </c>
      <c r="AV27">
        <f>IF(R27="",1,COUNTIF(Trainingsplan!$AA$12:$AA$135,'bearbeitbare Aufgaben'!R27))</f>
        <v>1</v>
      </c>
      <c r="AW27">
        <f>IF(S27="",1,COUNTIF(Trainingsplan!$AA$12:$AA$135,'bearbeitbare Aufgaben'!S27))</f>
        <v>1</v>
      </c>
      <c r="AX27">
        <f>IF(T27="",1,COUNTIF(Trainingsplan!$AA$12:$AA$135,'bearbeitbare Aufgaben'!T27))</f>
        <v>1</v>
      </c>
      <c r="AY27">
        <f>IF(U27="",1,COUNTIF(Trainingsplan!$AA$12:$AA$135,'bearbeitbare Aufgaben'!U27))</f>
        <v>1</v>
      </c>
      <c r="AZ27">
        <f>IF(V27="",1,COUNTIF(Trainingsplan!$AA$12:$AA$135,'bearbeitbare Aufgaben'!V27))</f>
        <v>1</v>
      </c>
      <c r="BA27">
        <f>IF(W27="",1,COUNTIF(Trainingsplan!$AA$12:$AA$135,'bearbeitbare Aufgaben'!W27))</f>
        <v>1</v>
      </c>
      <c r="BB27">
        <f>IF(X27="",1,COUNTIF(Trainingsplan!$AA$12:$AA$135,'bearbeitbare Aufgaben'!X27))</f>
        <v>1</v>
      </c>
      <c r="BC27">
        <f>IF(Y27="",1,COUNTIF(Trainingsplan!$AA$12:$AA$135,'bearbeitbare Aufgaben'!Y27))</f>
        <v>1</v>
      </c>
      <c r="BD27">
        <f>IF(Z27="",1,COUNTIF(Trainingsplan!$AA$12:$AA$135,'bearbeitbare Aufgaben'!Z27))</f>
        <v>1</v>
      </c>
      <c r="BE27">
        <f>IF(AA27="",1,COUNTIF(Trainingsplan!$AA$12:$AA$135,'bearbeitbare Aufgaben'!AA27))</f>
        <v>1</v>
      </c>
      <c r="BF27">
        <f>IF(AB27="",1,COUNTIF(Trainingsplan!$AA$12:$AA$135,'bearbeitbare Aufgaben'!AB27))</f>
        <v>1</v>
      </c>
      <c r="BG27">
        <f>IF(AC27="",1,COUNTIF(Trainingsplan!$AA$12:$AA$135,'bearbeitbare Aufgaben'!AC27))</f>
        <v>1</v>
      </c>
      <c r="BH27">
        <f>IF(AD27="",1,COUNTIF(Trainingsplan!$AA$12:$AA$135,'bearbeitbare Aufgaben'!AD27))</f>
        <v>1</v>
      </c>
      <c r="BI27">
        <f>IF(AE27="",1,COUNTIF(Trainingsplan!$AA$12:$AA$135,'bearbeitbare Aufgaben'!AE27))</f>
        <v>1</v>
      </c>
      <c r="BJ27">
        <f>IF(AF27="",1,COUNTIF(Trainingsplan!$AA$12:$AA$135,'bearbeitbare Aufgaben'!AF27))</f>
        <v>1</v>
      </c>
      <c r="BL27">
        <f>PRODUCT(AG27:BJ27)</f>
        <v>0</v>
      </c>
    </row>
    <row r="28" spans="1:64" x14ac:dyDescent="0.25">
      <c r="B28" t="s">
        <v>143</v>
      </c>
      <c r="C28" s="33">
        <v>12</v>
      </c>
      <c r="D28" s="33">
        <v>13</v>
      </c>
      <c r="E28" s="33">
        <v>14</v>
      </c>
      <c r="F28" s="33">
        <v>19</v>
      </c>
      <c r="G28" s="33">
        <v>21</v>
      </c>
      <c r="H28" s="33">
        <v>46</v>
      </c>
      <c r="I28" s="33">
        <v>24</v>
      </c>
      <c r="J28" s="33">
        <v>26</v>
      </c>
      <c r="K28" s="33">
        <v>19</v>
      </c>
      <c r="L28" s="33"/>
      <c r="M28" s="33"/>
      <c r="N28" s="33"/>
      <c r="O28" s="33"/>
      <c r="P28" s="33"/>
      <c r="Q28" s="33"/>
      <c r="R28" s="33"/>
      <c r="S28" s="33"/>
      <c r="T28" s="33"/>
      <c r="U28" s="33"/>
      <c r="AG28">
        <f>IF(C28="",1,COUNTIF(Trainingsplan!$AA$12:$AA$135,'bearbeitbare Aufgaben'!C28))</f>
        <v>0</v>
      </c>
      <c r="AH28">
        <f>IF(D28="",1,COUNTIF(Trainingsplan!$AA$12:$AA$135,'bearbeitbare Aufgaben'!D28))</f>
        <v>0</v>
      </c>
      <c r="AI28">
        <f>IF(E28="",1,COUNTIF(Trainingsplan!$AA$12:$AA$135,'bearbeitbare Aufgaben'!E28))</f>
        <v>0</v>
      </c>
      <c r="AJ28">
        <f>IF(F28="",1,COUNTIF(Trainingsplan!$AA$12:$AA$135,'bearbeitbare Aufgaben'!F28))</f>
        <v>0</v>
      </c>
      <c r="AK28">
        <f>IF(G28="",1,COUNTIF(Trainingsplan!$AA$12:$AA$135,'bearbeitbare Aufgaben'!G28))</f>
        <v>0</v>
      </c>
      <c r="AL28">
        <f>IF(H28="",1,COUNTIF(Trainingsplan!$AA$12:$AA$135,'bearbeitbare Aufgaben'!H28))</f>
        <v>0</v>
      </c>
      <c r="AM28">
        <f>IF(I28="",1,COUNTIF(Trainingsplan!$AA$12:$AA$135,'bearbeitbare Aufgaben'!I28))</f>
        <v>0</v>
      </c>
      <c r="AN28">
        <f>IF(J28="",1,COUNTIF(Trainingsplan!$AA$12:$AA$135,'bearbeitbare Aufgaben'!J28))</f>
        <v>0</v>
      </c>
      <c r="AO28">
        <f>IF(K28="",1,COUNTIF(Trainingsplan!$AA$12:$AA$135,'bearbeitbare Aufgaben'!K28))</f>
        <v>0</v>
      </c>
      <c r="AP28">
        <f>IF(L28="",1,COUNTIF(Trainingsplan!$AA$12:$AA$135,'bearbeitbare Aufgaben'!L28))</f>
        <v>1</v>
      </c>
      <c r="AQ28">
        <f>IF(M28="",1,COUNTIF(Trainingsplan!$AA$12:$AA$135,'bearbeitbare Aufgaben'!M28))</f>
        <v>1</v>
      </c>
      <c r="AR28">
        <f>IF(N28="",1,COUNTIF(Trainingsplan!$AA$12:$AA$135,'bearbeitbare Aufgaben'!N28))</f>
        <v>1</v>
      </c>
      <c r="AS28">
        <f>IF(O28="",1,COUNTIF(Trainingsplan!$AA$12:$AA$135,'bearbeitbare Aufgaben'!O28))</f>
        <v>1</v>
      </c>
      <c r="AT28">
        <f>IF(P28="",1,COUNTIF(Trainingsplan!$AA$12:$AA$135,'bearbeitbare Aufgaben'!P28))</f>
        <v>1</v>
      </c>
      <c r="AU28">
        <f>IF(Q28="",1,COUNTIF(Trainingsplan!$AA$12:$AA$135,'bearbeitbare Aufgaben'!Q28))</f>
        <v>1</v>
      </c>
      <c r="AV28">
        <f>IF(R28="",1,COUNTIF(Trainingsplan!$AA$12:$AA$135,'bearbeitbare Aufgaben'!R28))</f>
        <v>1</v>
      </c>
      <c r="AW28">
        <f>IF(S28="",1,COUNTIF(Trainingsplan!$AA$12:$AA$135,'bearbeitbare Aufgaben'!S28))</f>
        <v>1</v>
      </c>
      <c r="AX28">
        <f>IF(T28="",1,COUNTIF(Trainingsplan!$AA$12:$AA$135,'bearbeitbare Aufgaben'!T28))</f>
        <v>1</v>
      </c>
      <c r="AY28">
        <f>IF(U28="",1,COUNTIF(Trainingsplan!$AA$12:$AA$135,'bearbeitbare Aufgaben'!U28))</f>
        <v>1</v>
      </c>
      <c r="AZ28">
        <f>IF(V28="",1,COUNTIF(Trainingsplan!$AA$12:$AA$135,'bearbeitbare Aufgaben'!V28))</f>
        <v>1</v>
      </c>
      <c r="BA28">
        <f>IF(W28="",1,COUNTIF(Trainingsplan!$AA$12:$AA$135,'bearbeitbare Aufgaben'!W28))</f>
        <v>1</v>
      </c>
      <c r="BB28">
        <f>IF(X28="",1,COUNTIF(Trainingsplan!$AA$12:$AA$135,'bearbeitbare Aufgaben'!X28))</f>
        <v>1</v>
      </c>
      <c r="BC28">
        <f>IF(Y28="",1,COUNTIF(Trainingsplan!$AA$12:$AA$135,'bearbeitbare Aufgaben'!Y28))</f>
        <v>1</v>
      </c>
      <c r="BD28">
        <f>IF(Z28="",1,COUNTIF(Trainingsplan!$AA$12:$AA$135,'bearbeitbare Aufgaben'!Z28))</f>
        <v>1</v>
      </c>
      <c r="BE28">
        <f>IF(AA28="",1,COUNTIF(Trainingsplan!$AA$12:$AA$135,'bearbeitbare Aufgaben'!AA28))</f>
        <v>1</v>
      </c>
      <c r="BF28">
        <f>IF(AB28="",1,COUNTIF(Trainingsplan!$AA$12:$AA$135,'bearbeitbare Aufgaben'!AB28))</f>
        <v>1</v>
      </c>
      <c r="BG28">
        <f>IF(AC28="",1,COUNTIF(Trainingsplan!$AA$12:$AA$135,'bearbeitbare Aufgaben'!AC28))</f>
        <v>1</v>
      </c>
      <c r="BH28">
        <f>IF(AD28="",1,COUNTIF(Trainingsplan!$AA$12:$AA$135,'bearbeitbare Aufgaben'!AD28))</f>
        <v>1</v>
      </c>
      <c r="BI28">
        <f>IF(AE28="",1,COUNTIF(Trainingsplan!$AA$12:$AA$135,'bearbeitbare Aufgaben'!AE28))</f>
        <v>1</v>
      </c>
      <c r="BJ28">
        <f>IF(AF28="",1,COUNTIF(Trainingsplan!$AA$12:$AA$135,'bearbeitbare Aufgaben'!AF28))</f>
        <v>1</v>
      </c>
      <c r="BL28">
        <f t="shared" ref="BL28:BL31" si="4">PRODUCT(AG28:BJ28)</f>
        <v>0</v>
      </c>
    </row>
    <row r="29" spans="1:64" x14ac:dyDescent="0.25">
      <c r="B29" t="s">
        <v>144</v>
      </c>
      <c r="C29" s="33">
        <v>35</v>
      </c>
      <c r="D29" s="33">
        <v>8</v>
      </c>
      <c r="E29" s="33">
        <v>35</v>
      </c>
      <c r="F29" s="33">
        <v>19</v>
      </c>
      <c r="G29" s="33">
        <v>8</v>
      </c>
      <c r="H29" s="33">
        <v>38</v>
      </c>
      <c r="I29" s="33">
        <v>49</v>
      </c>
      <c r="J29" s="33">
        <v>19</v>
      </c>
      <c r="K29" s="33">
        <v>7</v>
      </c>
      <c r="L29" s="33">
        <v>3</v>
      </c>
      <c r="M29" s="33">
        <v>18</v>
      </c>
      <c r="N29" s="33">
        <v>21</v>
      </c>
      <c r="O29" s="33">
        <v>7</v>
      </c>
      <c r="P29" s="33">
        <v>3</v>
      </c>
      <c r="Q29" s="33">
        <v>7</v>
      </c>
      <c r="R29" s="33">
        <v>3</v>
      </c>
      <c r="S29" s="33">
        <v>7</v>
      </c>
      <c r="T29" s="33">
        <v>3</v>
      </c>
      <c r="U29" s="33">
        <v>27</v>
      </c>
      <c r="V29" s="33">
        <v>27</v>
      </c>
      <c r="W29" s="33">
        <v>28</v>
      </c>
      <c r="X29" s="33">
        <v>18</v>
      </c>
      <c r="AG29">
        <f>IF(C29="",1,COUNTIF(Trainingsplan!$AA$12:$AA$135,'bearbeitbare Aufgaben'!C29))</f>
        <v>0</v>
      </c>
      <c r="AH29">
        <f>IF(D29="",1,COUNTIF(Trainingsplan!$AA$12:$AA$135,'bearbeitbare Aufgaben'!D29))</f>
        <v>0</v>
      </c>
      <c r="AI29">
        <f>IF(E29="",1,COUNTIF(Trainingsplan!$AA$12:$AA$135,'bearbeitbare Aufgaben'!E29))</f>
        <v>0</v>
      </c>
      <c r="AJ29">
        <f>IF(G29="",1,COUNTIF(Trainingsplan!$AA$12:$AA$135,'bearbeitbare Aufgaben'!G29))</f>
        <v>0</v>
      </c>
      <c r="AK29">
        <f>IF(H29="",1,COUNTIF(Trainingsplan!$AA$12:$AA$135,'bearbeitbare Aufgaben'!H29))</f>
        <v>0</v>
      </c>
      <c r="AL29">
        <f>IF(I29="",1,COUNTIF(Trainingsplan!$AA$12:$AA$135,'bearbeitbare Aufgaben'!I29))</f>
        <v>0</v>
      </c>
      <c r="AM29">
        <f>IF(L29="",1,COUNTIF(Trainingsplan!$AA$12:$AA$135,'bearbeitbare Aufgaben'!L29))</f>
        <v>0</v>
      </c>
      <c r="AN29">
        <f>IF(M29="",1,COUNTIF(Trainingsplan!$AA$12:$AA$135,'bearbeitbare Aufgaben'!M29))</f>
        <v>0</v>
      </c>
      <c r="AO29">
        <f>IF(N29="",1,COUNTIF(Trainingsplan!$AA$12:$AA$135,'bearbeitbare Aufgaben'!N29))</f>
        <v>0</v>
      </c>
      <c r="AP29">
        <f>IF(O29="",1,COUNTIF(Trainingsplan!$AA$12:$AA$135,'bearbeitbare Aufgaben'!O29))</f>
        <v>0</v>
      </c>
      <c r="AQ29">
        <f>IF(P29="",1,COUNTIF(Trainingsplan!$AA$12:$AA$135,'bearbeitbare Aufgaben'!P29))</f>
        <v>0</v>
      </c>
      <c r="AR29">
        <f>IF(Q29="",1,COUNTIF(Trainingsplan!$AA$12:$AA$135,'bearbeitbare Aufgaben'!Q29))</f>
        <v>0</v>
      </c>
      <c r="AS29">
        <f>IF(R29="",1,COUNTIF(Trainingsplan!$AA$12:$AA$135,'bearbeitbare Aufgaben'!R29))</f>
        <v>0</v>
      </c>
      <c r="AT29">
        <f>IF(S29="",1,COUNTIF(Trainingsplan!$AA$12:$AA$135,'bearbeitbare Aufgaben'!S29))</f>
        <v>0</v>
      </c>
      <c r="AU29">
        <f>IF(T29="",1,COUNTIF(Trainingsplan!$AA$12:$AA$135,'bearbeitbare Aufgaben'!T29))</f>
        <v>0</v>
      </c>
      <c r="AV29">
        <f>IF(U29="",1,COUNTIF(Trainingsplan!$AA$12:$AA$135,'bearbeitbare Aufgaben'!U29))</f>
        <v>0</v>
      </c>
      <c r="AW29">
        <f>IF(V29="",1,COUNTIF(Trainingsplan!$AA$12:$AA$135,'bearbeitbare Aufgaben'!V29))</f>
        <v>0</v>
      </c>
      <c r="AX29">
        <f>IF(W29="",1,COUNTIF(Trainingsplan!$AA$12:$AA$135,'bearbeitbare Aufgaben'!W29))</f>
        <v>0</v>
      </c>
      <c r="AY29">
        <f>IF(X29="",1,COUNTIF(Trainingsplan!$AA$12:$AA$135,'bearbeitbare Aufgaben'!X29))</f>
        <v>0</v>
      </c>
      <c r="AZ29">
        <f>IF(V29="",1,COUNTIF(Trainingsplan!$AA$12:$AA$135,'bearbeitbare Aufgaben'!V29))</f>
        <v>0</v>
      </c>
      <c r="BA29">
        <f>IF(W29="",1,COUNTIF(Trainingsplan!$AA$12:$AA$135,'bearbeitbare Aufgaben'!W29))</f>
        <v>0</v>
      </c>
      <c r="BB29">
        <f>IF(X29="",1,COUNTIF(Trainingsplan!$AA$12:$AA$135,'bearbeitbare Aufgaben'!X29))</f>
        <v>0</v>
      </c>
      <c r="BC29">
        <f>IF(Y29="",1,COUNTIF(Trainingsplan!$AA$12:$AA$135,'bearbeitbare Aufgaben'!Y29))</f>
        <v>1</v>
      </c>
      <c r="BD29">
        <f>IF(Z29="",1,COUNTIF(Trainingsplan!$AA$12:$AA$135,'bearbeitbare Aufgaben'!Z29))</f>
        <v>1</v>
      </c>
      <c r="BE29">
        <f>IF(AA29="",1,COUNTIF(Trainingsplan!$AA$12:$AA$135,'bearbeitbare Aufgaben'!AA29))</f>
        <v>1</v>
      </c>
      <c r="BF29">
        <f>IF(AB29="",1,COUNTIF(Trainingsplan!$AA$12:$AA$135,'bearbeitbare Aufgaben'!AB29))</f>
        <v>1</v>
      </c>
      <c r="BG29">
        <f>IF(AC29="",1,COUNTIF(Trainingsplan!$AA$12:$AA$135,'bearbeitbare Aufgaben'!AC29))</f>
        <v>1</v>
      </c>
      <c r="BH29">
        <f>IF(AD29="",1,COUNTIF(Trainingsplan!$AA$12:$AA$135,'bearbeitbare Aufgaben'!AD29))</f>
        <v>1</v>
      </c>
      <c r="BI29">
        <f>IF(AE29="",1,COUNTIF(Trainingsplan!$AA$12:$AA$135,'bearbeitbare Aufgaben'!AE29))</f>
        <v>1</v>
      </c>
      <c r="BJ29">
        <f>IF(AF29="",1,COUNTIF(Trainingsplan!$AA$12:$AA$135,'bearbeitbare Aufgaben'!AF29))</f>
        <v>1</v>
      </c>
      <c r="BL29">
        <f t="shared" si="4"/>
        <v>0</v>
      </c>
    </row>
    <row r="30" spans="1:64" x14ac:dyDescent="0.25">
      <c r="B30" t="s">
        <v>145</v>
      </c>
      <c r="C30" s="33">
        <v>52</v>
      </c>
      <c r="D30" s="33">
        <v>58</v>
      </c>
      <c r="E30" s="33">
        <v>55</v>
      </c>
      <c r="F30" s="33">
        <v>52</v>
      </c>
      <c r="G30" s="33">
        <v>64</v>
      </c>
      <c r="H30" s="33">
        <v>28</v>
      </c>
      <c r="I30" s="33">
        <v>59</v>
      </c>
      <c r="J30" s="33">
        <v>80</v>
      </c>
      <c r="K30" s="33">
        <v>51</v>
      </c>
      <c r="L30" s="33">
        <v>52</v>
      </c>
      <c r="M30" s="33">
        <v>61</v>
      </c>
      <c r="N30" s="33">
        <v>56</v>
      </c>
      <c r="O30" s="33">
        <v>65</v>
      </c>
      <c r="P30" s="33">
        <v>81</v>
      </c>
      <c r="Q30" s="33">
        <v>64</v>
      </c>
      <c r="R30" s="33" t="s">
        <v>161</v>
      </c>
      <c r="S30" s="33"/>
      <c r="T30" s="33"/>
      <c r="U30" s="33"/>
      <c r="AG30">
        <f>IF(C30="",1,COUNTIF(Trainingsplan!$AA$12:$AA$135,'bearbeitbare Aufgaben'!C30))</f>
        <v>0</v>
      </c>
      <c r="AH30">
        <f>IF(D30="",1,COUNTIF(Trainingsplan!$AA$12:$AA$135,'bearbeitbare Aufgaben'!D30))</f>
        <v>0</v>
      </c>
      <c r="AI30">
        <f>IF(E30="",1,COUNTIF(Trainingsplan!$AA$12:$AA$135,'bearbeitbare Aufgaben'!E30))</f>
        <v>0</v>
      </c>
      <c r="AJ30">
        <f>IF(F30="",1,COUNTIF(Trainingsplan!$AA$12:$AA$135,'bearbeitbare Aufgaben'!F30))</f>
        <v>0</v>
      </c>
      <c r="AK30">
        <f>IF(G30="",1,COUNTIF(Trainingsplan!$AA$12:$AA$135,'bearbeitbare Aufgaben'!G30))</f>
        <v>0</v>
      </c>
      <c r="AL30">
        <f>IF(I30="",1,COUNTIF(Trainingsplan!$AA$12:$AA$135,'bearbeitbare Aufgaben'!I30))</f>
        <v>0</v>
      </c>
      <c r="AM30">
        <f>IF(J30="",1,COUNTIF(Trainingsplan!$AA$12:$AA$135,'bearbeitbare Aufgaben'!J30))</f>
        <v>0</v>
      </c>
      <c r="AN30">
        <f>IF(K30="",1,COUNTIF(Trainingsplan!$AA$12:$AA$135,'bearbeitbare Aufgaben'!K30))</f>
        <v>0</v>
      </c>
      <c r="AO30">
        <f>IF(L30="",1,COUNTIF(Trainingsplan!$AA$12:$AA$135,'bearbeitbare Aufgaben'!L30))</f>
        <v>0</v>
      </c>
      <c r="AP30">
        <f>IF(M30="",1,COUNTIF(Trainingsplan!$AA$12:$AA$135,'bearbeitbare Aufgaben'!M30))</f>
        <v>0</v>
      </c>
      <c r="AQ30">
        <f>IF(N30="",1,COUNTIF(Trainingsplan!$AA$12:$AA$135,'bearbeitbare Aufgaben'!N30))</f>
        <v>0</v>
      </c>
      <c r="AR30">
        <f>IF(O30="",1,COUNTIF(Trainingsplan!$AA$12:$AA$135,'bearbeitbare Aufgaben'!O30))</f>
        <v>0</v>
      </c>
      <c r="AS30">
        <f>IF(P30="",1,COUNTIF(Trainingsplan!$AA$12:$AA$135,'bearbeitbare Aufgaben'!P30))</f>
        <v>0</v>
      </c>
      <c r="AT30">
        <f>IF(Q30="",1,COUNTIF(Trainingsplan!$AA$12:$AA$135,'bearbeitbare Aufgaben'!Q30))</f>
        <v>0</v>
      </c>
      <c r="AU30">
        <f>IF(R30="",1,COUNTIF(Trainingsplan!$AA$12:$AA$135,'bearbeitbare Aufgaben'!R30))</f>
        <v>0</v>
      </c>
      <c r="AV30">
        <f>IF(U30="",1,COUNTIF(Trainingsplan!$AA$12:$AA$135,'bearbeitbare Aufgaben'!U30))</f>
        <v>1</v>
      </c>
      <c r="AW30">
        <f>IF(S30="",1,COUNTIF(Trainingsplan!$AA$12:$AA$135,'bearbeitbare Aufgaben'!S30))</f>
        <v>1</v>
      </c>
      <c r="AX30">
        <f>IF(T30="",1,COUNTIF(Trainingsplan!$AA$12:$AA$135,'bearbeitbare Aufgaben'!T30))</f>
        <v>1</v>
      </c>
      <c r="AY30">
        <f>IF(U30="",1,COUNTIF(Trainingsplan!$AA$12:$AA$135,'bearbeitbare Aufgaben'!U30))</f>
        <v>1</v>
      </c>
      <c r="AZ30">
        <f>IF(V30="",1,COUNTIF(Trainingsplan!$AA$12:$AA$135,'bearbeitbare Aufgaben'!V30))</f>
        <v>1</v>
      </c>
      <c r="BA30">
        <f>IF(W30="",1,COUNTIF(Trainingsplan!$AA$12:$AA$135,'bearbeitbare Aufgaben'!W30))</f>
        <v>1</v>
      </c>
      <c r="BB30">
        <f>IF(X30="",1,COUNTIF(Trainingsplan!$AA$12:$AA$135,'bearbeitbare Aufgaben'!X30))</f>
        <v>1</v>
      </c>
      <c r="BC30">
        <f>IF(Y30="",1,COUNTIF(Trainingsplan!$AA$12:$AA$135,'bearbeitbare Aufgaben'!Y30))</f>
        <v>1</v>
      </c>
      <c r="BD30">
        <f>IF(Z30="",1,COUNTIF(Trainingsplan!$AA$12:$AA$135,'bearbeitbare Aufgaben'!Z30))</f>
        <v>1</v>
      </c>
      <c r="BE30">
        <f>IF(AA30="",1,COUNTIF(Trainingsplan!$AA$12:$AA$135,'bearbeitbare Aufgaben'!AA30))</f>
        <v>1</v>
      </c>
      <c r="BF30">
        <f>IF(AB30="",1,COUNTIF(Trainingsplan!$AA$12:$AA$135,'bearbeitbare Aufgaben'!AB30))</f>
        <v>1</v>
      </c>
      <c r="BG30">
        <f>IF(AC30="",1,COUNTIF(Trainingsplan!$AA$12:$AA$135,'bearbeitbare Aufgaben'!AC30))</f>
        <v>1</v>
      </c>
      <c r="BH30">
        <f>IF(AD30="",1,COUNTIF(Trainingsplan!$AA$12:$AA$135,'bearbeitbare Aufgaben'!AD30))</f>
        <v>1</v>
      </c>
      <c r="BI30">
        <f>IF(AE30="",1,COUNTIF(Trainingsplan!$AA$12:$AA$135,'bearbeitbare Aufgaben'!AE30))</f>
        <v>1</v>
      </c>
      <c r="BJ30">
        <f>IF(AF30="",1,COUNTIF(Trainingsplan!$AA$12:$AA$135,'bearbeitbare Aufgaben'!AF30))</f>
        <v>1</v>
      </c>
      <c r="BL30">
        <f t="shared" si="4"/>
        <v>0</v>
      </c>
    </row>
    <row r="31" spans="1:64" x14ac:dyDescent="0.25">
      <c r="B31" t="s">
        <v>146</v>
      </c>
      <c r="C31" s="33">
        <v>100</v>
      </c>
      <c r="D31" s="33">
        <v>100</v>
      </c>
      <c r="E31" s="33">
        <v>101</v>
      </c>
      <c r="F31" s="33">
        <v>100</v>
      </c>
      <c r="G31" s="33">
        <v>103</v>
      </c>
      <c r="H31" s="33">
        <v>103</v>
      </c>
      <c r="I31" s="33">
        <v>96</v>
      </c>
      <c r="J31" s="33">
        <v>96</v>
      </c>
      <c r="K31" s="33">
        <v>1</v>
      </c>
      <c r="L31" s="33">
        <v>95</v>
      </c>
      <c r="M31" s="33">
        <v>105</v>
      </c>
      <c r="N31" s="33">
        <v>105</v>
      </c>
      <c r="O31" s="33">
        <v>105</v>
      </c>
      <c r="P31" s="33">
        <v>102</v>
      </c>
      <c r="Q31" s="33"/>
      <c r="R31" s="33"/>
      <c r="S31" s="33"/>
      <c r="T31" s="33"/>
      <c r="U31" s="33"/>
      <c r="AG31">
        <f>IF(C31="",1,COUNTIF(Trainingsplan!$AA$12:$AA$135,'bearbeitbare Aufgaben'!C31))</f>
        <v>0</v>
      </c>
      <c r="AH31">
        <f>IF(D31="",1,COUNTIF(Trainingsplan!$AA$12:$AA$135,'bearbeitbare Aufgaben'!D31))</f>
        <v>0</v>
      </c>
      <c r="AI31">
        <f>IF(E31="",1,COUNTIF(Trainingsplan!$AA$12:$AA$135,'bearbeitbare Aufgaben'!E31))</f>
        <v>0</v>
      </c>
      <c r="AJ31">
        <f>IF(F31="",1,COUNTIF(Trainingsplan!$AA$12:$AA$135,'bearbeitbare Aufgaben'!F31))</f>
        <v>0</v>
      </c>
      <c r="AK31">
        <f>IF(G31="",1,COUNTIF(Trainingsplan!$AA$12:$AA$135,'bearbeitbare Aufgaben'!G31))</f>
        <v>0</v>
      </c>
      <c r="AL31">
        <f>IF(H31="",1,COUNTIF(Trainingsplan!$AA$12:$AA$135,'bearbeitbare Aufgaben'!H31))</f>
        <v>0</v>
      </c>
      <c r="AM31">
        <f>IF(I31="",1,COUNTIF(Trainingsplan!$AA$12:$AA$135,'bearbeitbare Aufgaben'!I31))</f>
        <v>0</v>
      </c>
      <c r="AN31">
        <f>IF(J31="",1,COUNTIF(Trainingsplan!$AA$12:$AA$135,'bearbeitbare Aufgaben'!J31))</f>
        <v>0</v>
      </c>
      <c r="AO31">
        <f>IF(K31="",1,COUNTIF(Trainingsplan!$AA$12:$AA$135,'bearbeitbare Aufgaben'!K31))</f>
        <v>0</v>
      </c>
      <c r="AP31">
        <f>IF(L31="",1,COUNTIF(Trainingsplan!$AA$12:$AA$135,'bearbeitbare Aufgaben'!L31))</f>
        <v>0</v>
      </c>
      <c r="AQ31">
        <f>IF(M31="",1,COUNTIF(Trainingsplan!$AA$12:$AA$135,'bearbeitbare Aufgaben'!M31))</f>
        <v>0</v>
      </c>
      <c r="AR31">
        <f>IF(N31="",1,COUNTIF(Trainingsplan!$AA$12:$AA$135,'bearbeitbare Aufgaben'!N31))</f>
        <v>0</v>
      </c>
      <c r="AS31">
        <f>IF(O31="",1,COUNTIF(Trainingsplan!$AA$12:$AA$135,'bearbeitbare Aufgaben'!O31))</f>
        <v>0</v>
      </c>
      <c r="AT31">
        <f>IF(P31="",1,COUNTIF(Trainingsplan!$AA$12:$AA$135,'bearbeitbare Aufgaben'!P31))</f>
        <v>0</v>
      </c>
      <c r="AU31">
        <f>IF(Q31="",1,COUNTIF(Trainingsplan!$AA$12:$AA$135,'bearbeitbare Aufgaben'!Q31))</f>
        <v>1</v>
      </c>
      <c r="AV31">
        <f>IF(R31="",1,COUNTIF(Trainingsplan!$AA$12:$AA$135,'bearbeitbare Aufgaben'!R31))</f>
        <v>1</v>
      </c>
      <c r="AW31">
        <f>IF(S31="",1,COUNTIF(Trainingsplan!$AA$12:$AA$135,'bearbeitbare Aufgaben'!S31))</f>
        <v>1</v>
      </c>
      <c r="AX31">
        <f>IF(T31="",1,COUNTIF(Trainingsplan!$AA$12:$AA$135,'bearbeitbare Aufgaben'!T31))</f>
        <v>1</v>
      </c>
      <c r="AY31">
        <f>IF(U31="",1,COUNTIF(Trainingsplan!$AA$12:$AA$135,'bearbeitbare Aufgaben'!U31))</f>
        <v>1</v>
      </c>
      <c r="AZ31">
        <f>IF(V31="",1,COUNTIF(Trainingsplan!$AA$12:$AA$135,'bearbeitbare Aufgaben'!V31))</f>
        <v>1</v>
      </c>
      <c r="BA31">
        <f>IF(W31="",1,COUNTIF(Trainingsplan!$AA$12:$AA$135,'bearbeitbare Aufgaben'!W31))</f>
        <v>1</v>
      </c>
      <c r="BB31">
        <f>IF(X31="",1,COUNTIF(Trainingsplan!$AA$12:$AA$135,'bearbeitbare Aufgaben'!X31))</f>
        <v>1</v>
      </c>
      <c r="BC31">
        <f>IF(Y31="",1,COUNTIF(Trainingsplan!$AA$12:$AA$135,'bearbeitbare Aufgaben'!Y31))</f>
        <v>1</v>
      </c>
      <c r="BD31">
        <f>IF(Z31="",1,COUNTIF(Trainingsplan!$AA$12:$AA$135,'bearbeitbare Aufgaben'!Z31))</f>
        <v>1</v>
      </c>
      <c r="BE31">
        <f>IF(AA31="",1,COUNTIF(Trainingsplan!$AA$12:$AA$135,'bearbeitbare Aufgaben'!AA31))</f>
        <v>1</v>
      </c>
      <c r="BF31">
        <f>IF(AB31="",1,COUNTIF(Trainingsplan!$AA$12:$AA$135,'bearbeitbare Aufgaben'!AB31))</f>
        <v>1</v>
      </c>
      <c r="BG31">
        <f>IF(AC31="",1,COUNTIF(Trainingsplan!$AA$12:$AA$135,'bearbeitbare Aufgaben'!AC31))</f>
        <v>1</v>
      </c>
      <c r="BH31">
        <f>IF(AD31="",1,COUNTIF(Trainingsplan!$AA$12:$AA$135,'bearbeitbare Aufgaben'!AD31))</f>
        <v>1</v>
      </c>
      <c r="BI31">
        <f>IF(AE31="",1,COUNTIF(Trainingsplan!$AA$12:$AA$135,'bearbeitbare Aufgaben'!AE31))</f>
        <v>1</v>
      </c>
      <c r="BJ31">
        <f>IF(AF31="",1,COUNTIF(Trainingsplan!$AA$12:$AA$135,'bearbeitbare Aufgaben'!AF31))</f>
        <v>1</v>
      </c>
      <c r="BL31">
        <f t="shared" si="4"/>
        <v>0</v>
      </c>
    </row>
    <row r="33" spans="1:11" ht="29.25" customHeight="1" x14ac:dyDescent="0.25">
      <c r="A33" s="50" t="s">
        <v>189</v>
      </c>
      <c r="B33" s="50"/>
      <c r="C33" s="50"/>
      <c r="D33" s="50"/>
      <c r="E33" s="50"/>
      <c r="F33" s="50"/>
      <c r="G33" s="50"/>
      <c r="H33" s="50"/>
      <c r="I33" s="50"/>
      <c r="J33" s="50"/>
      <c r="K33" s="50"/>
    </row>
  </sheetData>
  <mergeCells count="3">
    <mergeCell ref="A33:K33"/>
    <mergeCell ref="C4:AF4"/>
    <mergeCell ref="A1:AF1"/>
  </mergeCells>
  <conditionalFormatting sqref="A26:B26 B27:B31">
    <cfRule type="expression" dxfId="23" priority="31">
      <formula>$BL26</formula>
    </cfRule>
  </conditionalFormatting>
  <conditionalFormatting sqref="A19:B19 B25 B20:B23">
    <cfRule type="expression" dxfId="22" priority="17">
      <formula>$BL19</formula>
    </cfRule>
  </conditionalFormatting>
  <conditionalFormatting sqref="B24">
    <cfRule type="expression" dxfId="21" priority="13">
      <formula>$BL24</formula>
    </cfRule>
  </conditionalFormatting>
  <conditionalFormatting sqref="A12:B12 B18 B13:B16">
    <cfRule type="expression" dxfId="20" priority="12">
      <formula>$BL12</formula>
    </cfRule>
  </conditionalFormatting>
  <conditionalFormatting sqref="B17">
    <cfRule type="expression" dxfId="19" priority="11">
      <formula>$BL17</formula>
    </cfRule>
  </conditionalFormatting>
  <conditionalFormatting sqref="A5:B5 B11 B6:B9">
    <cfRule type="expression" dxfId="18" priority="6">
      <formula>$BL5</formula>
    </cfRule>
  </conditionalFormatting>
  <conditionalFormatting sqref="B10">
    <cfRule type="expression" dxfId="17" priority="5">
      <formula>$BL10</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7" id="{30FE7306-AC52-4BA7-9356-503EA975834D}">
            <xm:f>COUNTIF(Trainingsplan!$AA$12:$AA$135,C20)</xm:f>
            <x14:dxf>
              <font>
                <color rgb="FF92D050"/>
              </font>
              <fill>
                <patternFill patternType="none">
                  <bgColor auto="1"/>
                </patternFill>
              </fill>
            </x14:dxf>
          </x14:cfRule>
          <xm:sqref>C26 V27:AF27 V20:AF20 C25:AF25 C21:AF23 C28:AF31</xm:sqref>
        </x14:conditionalFormatting>
        <x14:conditionalFormatting xmlns:xm="http://schemas.microsoft.com/office/excel/2006/main">
          <x14:cfRule type="expression" priority="33" id="{3E673F42-F999-4406-B171-F6ED177D4BB8}">
            <xm:f>COUNTIF(Trainingsplan!$AA$12:$AA$135,D26)</xm:f>
            <x14:dxf>
              <font>
                <color rgb="FF92D050"/>
              </font>
              <fill>
                <patternFill patternType="none">
                  <bgColor auto="1"/>
                </patternFill>
              </fill>
            </x14:dxf>
          </x14:cfRule>
          <xm:sqref>D26:AF26</xm:sqref>
        </x14:conditionalFormatting>
        <x14:conditionalFormatting xmlns:xm="http://schemas.microsoft.com/office/excel/2006/main">
          <x14:cfRule type="expression" priority="28" id="{53E3E31D-40DC-48E0-BB20-B7959E70C29C}">
            <xm:f>COUNTIF(Trainingsplan!$AA$12:$AA$135,C27)</xm:f>
            <x14:dxf>
              <font>
                <color rgb="FF92D050"/>
              </font>
              <fill>
                <patternFill patternType="none">
                  <bgColor auto="1"/>
                </patternFill>
              </fill>
            </x14:dxf>
          </x14:cfRule>
          <xm:sqref>C27</xm:sqref>
        </x14:conditionalFormatting>
        <x14:conditionalFormatting xmlns:xm="http://schemas.microsoft.com/office/excel/2006/main">
          <x14:cfRule type="expression" priority="27" id="{2C67F5E1-52A6-4C3E-8563-5F6CAB01EAE9}">
            <xm:f>COUNTIF(Trainingsplan!$AA$12:$AA$135,D27)</xm:f>
            <x14:dxf>
              <font>
                <color rgb="FF92D050"/>
              </font>
              <fill>
                <patternFill patternType="none">
                  <bgColor auto="1"/>
                </patternFill>
              </fill>
            </x14:dxf>
          </x14:cfRule>
          <xm:sqref>D27:U27</xm:sqref>
        </x14:conditionalFormatting>
        <x14:conditionalFormatting xmlns:xm="http://schemas.microsoft.com/office/excel/2006/main">
          <x14:cfRule type="expression" priority="19" id="{0AE5FE5F-BBA2-4049-8FEF-615FFD496317}">
            <xm:f>COUNTIF(Trainingsplan!$AA$12:$AA$135,C19)</xm:f>
            <x14:dxf>
              <font>
                <color rgb="FF92D050"/>
              </font>
              <fill>
                <patternFill patternType="none">
                  <bgColor auto="1"/>
                </patternFill>
              </fill>
            </x14:dxf>
          </x14:cfRule>
          <xm:sqref>C19</xm:sqref>
        </x14:conditionalFormatting>
        <x14:conditionalFormatting xmlns:xm="http://schemas.microsoft.com/office/excel/2006/main">
          <x14:cfRule type="expression" priority="18" id="{C695D8ED-CF48-4E93-B8B3-6326B36FB833}">
            <xm:f>COUNTIF(Trainingsplan!$AA$12:$AA$135,D19)</xm:f>
            <x14:dxf>
              <font>
                <color rgb="FF92D050"/>
              </font>
              <fill>
                <patternFill patternType="none">
                  <bgColor auto="1"/>
                </patternFill>
              </fill>
            </x14:dxf>
          </x14:cfRule>
          <xm:sqref>D19:AF19</xm:sqref>
        </x14:conditionalFormatting>
        <x14:conditionalFormatting xmlns:xm="http://schemas.microsoft.com/office/excel/2006/main">
          <x14:cfRule type="expression" priority="16" id="{3EB32A30-86A2-46E9-8D0C-20BFBF9597AE}">
            <xm:f>COUNTIF(Trainingsplan!$AA$12:$AA$135,C20)</xm:f>
            <x14:dxf>
              <font>
                <color rgb="FF92D050"/>
              </font>
              <fill>
                <patternFill patternType="none">
                  <bgColor auto="1"/>
                </patternFill>
              </fill>
            </x14:dxf>
          </x14:cfRule>
          <xm:sqref>C20</xm:sqref>
        </x14:conditionalFormatting>
        <x14:conditionalFormatting xmlns:xm="http://schemas.microsoft.com/office/excel/2006/main">
          <x14:cfRule type="expression" priority="15" id="{E32AC5CF-B7C7-4E1C-9ECA-29CA59CEAC83}">
            <xm:f>COUNTIF(Trainingsplan!$AA$12:$AA$135,D20)</xm:f>
            <x14:dxf>
              <font>
                <color rgb="FF92D050"/>
              </font>
              <fill>
                <patternFill patternType="none">
                  <bgColor auto="1"/>
                </patternFill>
              </fill>
            </x14:dxf>
          </x14:cfRule>
          <xm:sqref>D20:U20</xm:sqref>
        </x14:conditionalFormatting>
        <x14:conditionalFormatting xmlns:xm="http://schemas.microsoft.com/office/excel/2006/main">
          <x14:cfRule type="expression" priority="14" id="{AD3D8E24-8950-4A4E-B477-2258B37E78C4}">
            <xm:f>COUNTIF(Trainingsplan!$AA$12:$AA$135,C24)</xm:f>
            <x14:dxf>
              <font>
                <color rgb="FF92D050"/>
              </font>
              <fill>
                <patternFill patternType="none">
                  <bgColor auto="1"/>
                </patternFill>
              </fill>
            </x14:dxf>
          </x14:cfRule>
          <xm:sqref>C24:AF24</xm:sqref>
        </x14:conditionalFormatting>
        <x14:conditionalFormatting xmlns:xm="http://schemas.microsoft.com/office/excel/2006/main">
          <x14:cfRule type="expression" priority="10" id="{528EA89B-0684-4C6F-8418-CF0245EE43D8}">
            <xm:f>COUNTIF(Trainingsplan!$AA$12:$AA$135,C13)</xm:f>
            <x14:dxf>
              <font>
                <color rgb="FF92D050"/>
              </font>
              <fill>
                <patternFill patternType="none">
                  <bgColor auto="1"/>
                </patternFill>
              </fill>
            </x14:dxf>
          </x14:cfRule>
          <xm:sqref>V13:AF13 C18:AF18 C14:AF16</xm:sqref>
        </x14:conditionalFormatting>
        <x14:conditionalFormatting xmlns:xm="http://schemas.microsoft.com/office/excel/2006/main">
          <x14:cfRule type="expression" priority="9" id="{03F6946A-689B-4F61-AB12-73DE3D78C253}">
            <xm:f>COUNTIF(Trainingsplan!$AA$12:$AA$135,C13)</xm:f>
            <x14:dxf>
              <font>
                <color rgb="FF92D050"/>
              </font>
              <fill>
                <patternFill patternType="none">
                  <bgColor auto="1"/>
                </patternFill>
              </fill>
            </x14:dxf>
          </x14:cfRule>
          <xm:sqref>C13</xm:sqref>
        </x14:conditionalFormatting>
        <x14:conditionalFormatting xmlns:xm="http://schemas.microsoft.com/office/excel/2006/main">
          <x14:cfRule type="expression" priority="8" id="{CB0BDDB5-986B-409B-A6DE-9FFE90A0B80D}">
            <xm:f>COUNTIF(Trainingsplan!$AA$12:$AA$135,D13)</xm:f>
            <x14:dxf>
              <font>
                <color rgb="FF92D050"/>
              </font>
              <fill>
                <patternFill patternType="none">
                  <bgColor auto="1"/>
                </patternFill>
              </fill>
            </x14:dxf>
          </x14:cfRule>
          <xm:sqref>D13:U13</xm:sqref>
        </x14:conditionalFormatting>
        <x14:conditionalFormatting xmlns:xm="http://schemas.microsoft.com/office/excel/2006/main">
          <x14:cfRule type="expression" priority="7" id="{2B420F83-2CF2-4757-AC80-993C73948A28}">
            <xm:f>COUNTIF(Trainingsplan!$AA$12:$AA$135,C17)</xm:f>
            <x14:dxf>
              <font>
                <color rgb="FF92D050"/>
              </font>
              <fill>
                <patternFill patternType="none">
                  <bgColor auto="1"/>
                </patternFill>
              </fill>
            </x14:dxf>
          </x14:cfRule>
          <xm:sqref>C17:AF17</xm:sqref>
        </x14:conditionalFormatting>
        <x14:conditionalFormatting xmlns:xm="http://schemas.microsoft.com/office/excel/2006/main">
          <x14:cfRule type="expression" priority="4" id="{3F70ACFA-8C62-4BCB-AED4-D1A5983008CE}">
            <xm:f>COUNTIF(Trainingsplan!$AA$12:$AA$135,C6)</xm:f>
            <x14:dxf>
              <font>
                <color rgb="FF92D050"/>
              </font>
              <fill>
                <patternFill patternType="none">
                  <bgColor auto="1"/>
                </patternFill>
              </fill>
            </x14:dxf>
          </x14:cfRule>
          <xm:sqref>V6:AF6 C11:AF11 C7:AF9</xm:sqref>
        </x14:conditionalFormatting>
        <x14:conditionalFormatting xmlns:xm="http://schemas.microsoft.com/office/excel/2006/main">
          <x14:cfRule type="expression" priority="3" id="{92F5698A-C197-4DCC-88D9-BB04D2E8C8AE}">
            <xm:f>COUNTIF(Trainingsplan!$AA$12:$AA$135,C6)</xm:f>
            <x14:dxf>
              <font>
                <color rgb="FF92D050"/>
              </font>
              <fill>
                <patternFill patternType="none">
                  <bgColor auto="1"/>
                </patternFill>
              </fill>
            </x14:dxf>
          </x14:cfRule>
          <xm:sqref>C6</xm:sqref>
        </x14:conditionalFormatting>
        <x14:conditionalFormatting xmlns:xm="http://schemas.microsoft.com/office/excel/2006/main">
          <x14:cfRule type="expression" priority="2" id="{95EB4CEF-2660-4D50-962D-9146F4EE88FE}">
            <xm:f>COUNTIF(Trainingsplan!$AA$12:$AA$135,D6)</xm:f>
            <x14:dxf>
              <font>
                <color rgb="FF92D050"/>
              </font>
              <fill>
                <patternFill patternType="none">
                  <bgColor auto="1"/>
                </patternFill>
              </fill>
            </x14:dxf>
          </x14:cfRule>
          <xm:sqref>D6:U6</xm:sqref>
        </x14:conditionalFormatting>
        <x14:conditionalFormatting xmlns:xm="http://schemas.microsoft.com/office/excel/2006/main">
          <x14:cfRule type="expression" priority="1" id="{BF23786C-E838-4285-AEAF-7BE8EF89107B}">
            <xm:f>COUNTIF(Trainingsplan!$AA$12:$AA$135,C10)</xm:f>
            <x14:dxf>
              <font>
                <color rgb="FF92D050"/>
              </font>
              <fill>
                <patternFill patternType="none">
                  <bgColor auto="1"/>
                </patternFill>
              </fill>
            </x14:dxf>
          </x14:cfRule>
          <xm:sqref>C10:AF10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Erläuterungen</vt:lpstr>
      <vt:lpstr>Trainingsplan</vt:lpstr>
      <vt:lpstr>bearbeitbare Aufgaben</vt:lpstr>
      <vt:lpstr>Trainingsplan!Druckbereich</vt:lpstr>
      <vt:lpstr>Trainingsplan!Drucktitel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2016-04-28T09:10:46Z</dcterms:created>
  <dcterms:modified xsi:type="dcterms:W3CDTF">2019-09-05T08:30:43Z</dcterms:modified>
</cp:coreProperties>
</file>